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<sst xmlns="http://schemas.openxmlformats.org/spreadsheetml/2006/main" count="172" uniqueCount="62">
  <si>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</si>
  <si>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</si>
  <si>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</si>
  <si>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</si>
  <si>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</si>
  <si>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</si>
  <si>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</si>
  <si>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</si>
  <si>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</si>
  <si>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</si>
  <si>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</si>
  <si>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</si>
  <si>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</si>
  <si>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</si>
  <si>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</si>
  <si>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</si>
  <si>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</si>
  <si>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</si>
  <si>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</si>
  <si>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</si>
  <si>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</si>
  <si>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</si>
  <si>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</si>
  <si>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</si>
  <si>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</si>
  <si>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</si>
  <si>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</si>
  <si>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</si>
  <si>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</si>
  <si>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</si>
  <si>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</si>
  <si>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</si>
  <si>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</si>
  <si>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</si>
  <si>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</si>
  <si>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</si>
  <si>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</si>
  <si>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</si>
  <si>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</si>
  <si>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</si>
  <si>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</si>
  <si>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</si>
  <si>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September 21-22.09.2012                                                                     Tallinn,  Estoniy</t>
  </si>
  <si>
    <t>1998</t>
  </si>
  <si>
    <t>Weight category 38F  кg.</t>
  </si>
  <si>
    <t>SHUYAHOVA  TATIANA</t>
  </si>
  <si>
    <t>RUS</t>
  </si>
  <si>
    <t>SHMAL   VALENTYNA</t>
  </si>
  <si>
    <t>1997</t>
  </si>
  <si>
    <t>UKR</t>
  </si>
  <si>
    <t>V. Buhvai</t>
  </si>
  <si>
    <t>(BLR)</t>
  </si>
  <si>
    <t>Ruropen Chempionship Yoyth(1996-97)on SAMBO</t>
  </si>
  <si>
    <t>Septembr 21-22, 2012  Tallinn  Estoniy</t>
  </si>
  <si>
    <t>Shuynova Tatiana</t>
  </si>
  <si>
    <t>rus</t>
  </si>
  <si>
    <t>Shmal  Valentina</t>
  </si>
  <si>
    <t>ukr</t>
  </si>
  <si>
    <t>BLR</t>
  </si>
  <si>
    <t>V.Buhval</t>
  </si>
  <si>
    <t>ROS</t>
  </si>
  <si>
    <t>Shmal Valentina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</si>
</sst>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"/>
      <family val="0"/>
    </font>
    <font>
      <sz val="11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left" vertical="center" wrapText="1"/>
    </xf>
    <xf numFmtId="0" fontId="35" fillId="2" borderId="9" xfId="0" applyFont="1" applyFill="1" applyBorder="1" applyAlignment="1">
      <alignment horizontal="center" vertical="center"/>
    </xf>
    <xf numFmtId="0" fontId="32" fillId="3" borderId="19" xfId="15" applyFont="1" applyFill="1" applyBorder="1" applyAlignment="1" applyProtection="1">
      <alignment horizontal="center" vertical="center" wrapText="1"/>
      <protection/>
    </xf>
    <xf numFmtId="0" fontId="32" fillId="3" borderId="10" xfId="15" applyFont="1" applyFill="1" applyBorder="1" applyAlignment="1" applyProtection="1">
      <alignment horizontal="center" vertical="center" wrapText="1"/>
      <protection/>
    </xf>
    <xf numFmtId="0" fontId="32" fillId="3" borderId="20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4" borderId="19" xfId="15" applyFont="1" applyFill="1" applyBorder="1" applyAlignment="1">
      <alignment horizontal="center" vertical="center"/>
    </xf>
    <xf numFmtId="0" fontId="34" fillId="4" borderId="10" xfId="15" applyFont="1" applyFill="1" applyBorder="1" applyAlignment="1">
      <alignment horizontal="center" vertical="center"/>
    </xf>
    <xf numFmtId="0" fontId="34" fillId="4" borderId="20" xfId="15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4" borderId="34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15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34" xfId="15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9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0" xfId="15" applyNumberFormat="1" applyFont="1" applyFill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7" fillId="0" borderId="19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0" xfId="1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/>
    </xf>
    <xf numFmtId="0" fontId="39" fillId="0" borderId="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C1">
      <selection activeCell="J15" sqref="J15"/>
    </sheetView>
  </sheetViews>
  <sheetFormatPr defaultColWidth="9.140625" defaultRowHeight="12.75"/>
  <sheetData>
    <row r="1" spans="1:8" ht="18" customHeight="1" thickBot="1">
      <c r="A1" s="86" t="str">
        <f>'[1]реквизиты'!$A$2</f>
        <v>Europe Championship  Youth/1992-93/  on SAMBO</v>
      </c>
      <c r="B1" s="87"/>
      <c r="C1" s="87"/>
      <c r="D1" s="87"/>
      <c r="E1" s="87"/>
      <c r="F1" s="87"/>
      <c r="G1" s="87"/>
      <c r="H1" s="88"/>
    </row>
    <row r="2" spans="1:8" ht="12.75">
      <c r="A2" s="89" t="str">
        <f>'[1]реквизиты'!$A$3</f>
        <v>April 15-19, 2010        Nea Moudania, Greece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35</v>
      </c>
      <c r="B3" s="90"/>
      <c r="C3" s="90"/>
      <c r="D3" s="90"/>
      <c r="E3" s="90"/>
      <c r="F3" s="90"/>
      <c r="G3" s="90"/>
      <c r="H3" s="90"/>
    </row>
    <row r="4" spans="2:8" ht="18.75" thickBot="1">
      <c r="B4" s="91" t="str">
        <f>'пр.взв.'!A4</f>
        <v>Weight category 38F  кg.</v>
      </c>
      <c r="C4" s="92"/>
      <c r="D4" s="92"/>
      <c r="E4" s="92"/>
      <c r="F4" s="92"/>
      <c r="G4" s="93"/>
      <c r="H4" s="76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85" t="s">
        <v>36</v>
      </c>
      <c r="B6" s="84" t="e">
        <f>VLOOKUP(J6,'пр.взв.'!B7:F70,2,FALSE)</f>
        <v>#N/A</v>
      </c>
      <c r="C6" s="84"/>
      <c r="D6" s="84"/>
      <c r="E6" s="84"/>
      <c r="F6" s="84"/>
      <c r="G6" s="84"/>
      <c r="H6" s="95" t="e">
        <f>VLOOKUP(J6,'пр.взв.'!B7:F70,3,FALSE)</f>
        <v>#N/A</v>
      </c>
      <c r="I6" s="76"/>
      <c r="J6" s="77">
        <v>1</v>
      </c>
    </row>
    <row r="7" spans="1:10" ht="18">
      <c r="A7" s="82"/>
      <c r="B7" s="94"/>
      <c r="C7" s="94"/>
      <c r="D7" s="94"/>
      <c r="E7" s="94"/>
      <c r="F7" s="94"/>
      <c r="G7" s="94"/>
      <c r="H7" s="96"/>
      <c r="I7" s="76"/>
      <c r="J7" s="77"/>
    </row>
    <row r="8" spans="1:10" ht="18">
      <c r="A8" s="82"/>
      <c r="B8" s="97" t="e">
        <f>VLOOKUP(J6,'пр.взв.'!B7:F70,4,FALSE)</f>
        <v>#N/A</v>
      </c>
      <c r="C8" s="97"/>
      <c r="D8" s="97"/>
      <c r="E8" s="97"/>
      <c r="F8" s="97"/>
      <c r="G8" s="97"/>
      <c r="H8" s="96"/>
      <c r="I8" s="76"/>
      <c r="J8" s="77"/>
    </row>
    <row r="9" spans="1:10" ht="18.75" thickBot="1">
      <c r="A9" s="83"/>
      <c r="B9" s="98"/>
      <c r="C9" s="98"/>
      <c r="D9" s="98"/>
      <c r="E9" s="98"/>
      <c r="F9" s="98"/>
      <c r="G9" s="98"/>
      <c r="H9" s="99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>
      <c r="A11" s="100" t="s">
        <v>37</v>
      </c>
      <c r="B11" s="84" t="e">
        <f>VLOOKUP(J11,'пр.взв.'!B2:F75,2,FALSE)</f>
        <v>#N/A</v>
      </c>
      <c r="C11" s="84"/>
      <c r="D11" s="84"/>
      <c r="E11" s="84"/>
      <c r="F11" s="84"/>
      <c r="G11" s="84"/>
      <c r="H11" s="95" t="e">
        <f>VLOOKUP(J11,'пр.взв.'!B2:F75,3,FALSE)</f>
        <v>#N/A</v>
      </c>
      <c r="I11" s="76"/>
      <c r="J11" s="77">
        <v>2</v>
      </c>
    </row>
    <row r="12" spans="1:10" ht="18">
      <c r="A12" s="101"/>
      <c r="B12" s="94"/>
      <c r="C12" s="94"/>
      <c r="D12" s="94"/>
      <c r="E12" s="94"/>
      <c r="F12" s="94"/>
      <c r="G12" s="94"/>
      <c r="H12" s="96"/>
      <c r="I12" s="76"/>
      <c r="J12" s="77"/>
    </row>
    <row r="13" spans="1:10" ht="18">
      <c r="A13" s="101"/>
      <c r="B13" s="97" t="e">
        <f>VLOOKUP(J11,'пр.взв.'!B2:F75,4,FALSE)</f>
        <v>#N/A</v>
      </c>
      <c r="C13" s="97"/>
      <c r="D13" s="97"/>
      <c r="E13" s="97"/>
      <c r="F13" s="97"/>
      <c r="G13" s="97"/>
      <c r="H13" s="96"/>
      <c r="I13" s="76"/>
      <c r="J13" s="77"/>
    </row>
    <row r="14" spans="1:10" ht="18.75" thickBot="1">
      <c r="A14" s="102"/>
      <c r="B14" s="98"/>
      <c r="C14" s="98"/>
      <c r="D14" s="98"/>
      <c r="E14" s="98"/>
      <c r="F14" s="98"/>
      <c r="G14" s="98"/>
      <c r="H14" s="99"/>
      <c r="I14" s="76"/>
      <c r="J14" s="77"/>
    </row>
    <row r="15" spans="1:10" ht="18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hidden="1">
      <c r="A16" s="103" t="s">
        <v>38</v>
      </c>
      <c r="B16" s="84" t="e">
        <f>VLOOKUP(J16,'пр.взв.'!B1:F80,2,FALSE)</f>
        <v>#N/A</v>
      </c>
      <c r="C16" s="84"/>
      <c r="D16" s="84"/>
      <c r="E16" s="84"/>
      <c r="F16" s="84"/>
      <c r="G16" s="84"/>
      <c r="H16" s="95" t="e">
        <f>VLOOKUP(J16,'пр.взв.'!B1:F80,3,FALSE)</f>
        <v>#N/A</v>
      </c>
      <c r="I16" s="76"/>
      <c r="J16" s="77">
        <v>0</v>
      </c>
    </row>
    <row r="17" spans="1:10" ht="18" hidden="1">
      <c r="A17" s="104"/>
      <c r="B17" s="94"/>
      <c r="C17" s="94"/>
      <c r="D17" s="94"/>
      <c r="E17" s="94"/>
      <c r="F17" s="94"/>
      <c r="G17" s="94"/>
      <c r="H17" s="96"/>
      <c r="I17" s="76"/>
      <c r="J17" s="77"/>
    </row>
    <row r="18" spans="1:10" ht="18" hidden="1">
      <c r="A18" s="104"/>
      <c r="B18" s="97" t="e">
        <f>VLOOKUP(J16,'пр.взв.'!B1:F80,4,FALSE)</f>
        <v>#N/A</v>
      </c>
      <c r="C18" s="97"/>
      <c r="D18" s="97"/>
      <c r="E18" s="97"/>
      <c r="F18" s="97"/>
      <c r="G18" s="97"/>
      <c r="H18" s="96"/>
      <c r="I18" s="76"/>
      <c r="J18" s="77"/>
    </row>
    <row r="19" spans="1:10" ht="18.75" hidden="1" thickBot="1">
      <c r="A19" s="105"/>
      <c r="B19" s="98"/>
      <c r="C19" s="98"/>
      <c r="D19" s="98"/>
      <c r="E19" s="98"/>
      <c r="F19" s="98"/>
      <c r="G19" s="98"/>
      <c r="H19" s="99"/>
      <c r="I19" s="76"/>
      <c r="J19" s="77"/>
    </row>
    <row r="20" spans="1:10" ht="18.75" hidden="1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hidden="1">
      <c r="A21" s="103" t="s">
        <v>38</v>
      </c>
      <c r="B21" s="84" t="e">
        <f>VLOOKUP(J21,'пр.взв.'!B2:F85,2,FALSE)</f>
        <v>#N/A</v>
      </c>
      <c r="C21" s="84"/>
      <c r="D21" s="84"/>
      <c r="E21" s="84"/>
      <c r="F21" s="84"/>
      <c r="G21" s="84"/>
      <c r="H21" s="95" t="e">
        <f>VLOOKUP(J21,'пр.взв.'!B2:F85,3,FALSE)</f>
        <v>#N/A</v>
      </c>
      <c r="I21" s="76"/>
      <c r="J21" s="77">
        <v>0</v>
      </c>
    </row>
    <row r="22" spans="1:10" ht="18" hidden="1">
      <c r="A22" s="104"/>
      <c r="B22" s="94"/>
      <c r="C22" s="94"/>
      <c r="D22" s="94"/>
      <c r="E22" s="94"/>
      <c r="F22" s="94"/>
      <c r="G22" s="94"/>
      <c r="H22" s="96"/>
      <c r="I22" s="76"/>
      <c r="J22" s="77"/>
    </row>
    <row r="23" spans="1:9" ht="18" hidden="1">
      <c r="A23" s="104"/>
      <c r="B23" s="97" t="e">
        <f>VLOOKUP(J21,'пр.взв.'!B2:F85,4,FALSE)</f>
        <v>#N/A</v>
      </c>
      <c r="C23" s="97"/>
      <c r="D23" s="97"/>
      <c r="E23" s="97"/>
      <c r="F23" s="97"/>
      <c r="G23" s="97"/>
      <c r="H23" s="96"/>
      <c r="I23" s="76"/>
    </row>
    <row r="24" spans="1:9" ht="18.75" hidden="1" thickBot="1">
      <c r="A24" s="105"/>
      <c r="B24" s="98"/>
      <c r="C24" s="98"/>
      <c r="D24" s="98"/>
      <c r="E24" s="98"/>
      <c r="F24" s="98"/>
      <c r="G24" s="98"/>
      <c r="H24" s="99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39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06"/>
      <c r="B28" s="107"/>
      <c r="C28" s="107"/>
      <c r="D28" s="107"/>
      <c r="E28" s="107"/>
      <c r="F28" s="107"/>
      <c r="G28" s="107"/>
      <c r="H28" s="95"/>
    </row>
    <row r="29" spans="1:8" ht="13.5" thickBot="1">
      <c r="A29" s="108"/>
      <c r="B29" s="98"/>
      <c r="C29" s="98"/>
      <c r="D29" s="98"/>
      <c r="E29" s="98"/>
      <c r="F29" s="98"/>
      <c r="G29" s="98"/>
      <c r="H29" s="99"/>
    </row>
    <row r="32" spans="1:8" ht="18">
      <c r="A32" s="76" t="s">
        <v>40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23" sqref="G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>
      <c r="A2" s="137" t="str">
        <f>HYPERLINK('[1]реквизиты'!$A$2)</f>
        <v>Europe Championship  Youth/1992-93/  on SAMBO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13" t="str">
        <f>HYPERLINK('пр.взв.'!A4)</f>
        <v>Weight category 38F 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>
      <c r="A4" s="139" t="s">
        <v>41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customHeight="1" hidden="1" thickBot="1">
      <c r="A5" s="59" t="s">
        <v>13</v>
      </c>
      <c r="B5" s="46" t="s">
        <v>5</v>
      </c>
      <c r="C5" s="48" t="s">
        <v>14</v>
      </c>
      <c r="D5" s="46" t="s">
        <v>6</v>
      </c>
      <c r="E5" s="49" t="s">
        <v>7</v>
      </c>
      <c r="F5" s="45" t="s">
        <v>15</v>
      </c>
      <c r="G5" s="50" t="s">
        <v>16</v>
      </c>
      <c r="H5" s="50" t="s">
        <v>18</v>
      </c>
      <c r="I5" s="50" t="s">
        <v>19</v>
      </c>
      <c r="J5" s="48" t="s">
        <v>17</v>
      </c>
      <c r="K5" s="50" t="s">
        <v>20</v>
      </c>
    </row>
    <row r="6" spans="1:11" ht="19.5" customHeight="1" hidden="1">
      <c r="A6" s="125">
        <v>1</v>
      </c>
      <c r="B6" s="119"/>
      <c r="C6" s="128" t="s">
        <v>21</v>
      </c>
      <c r="D6" s="130" t="e">
        <f>VLOOKUP(B6,'пр.взв.'!B7:E22,2,FALSE)</f>
        <v>#N/A</v>
      </c>
      <c r="E6" s="115" t="e">
        <f>VLOOKUP(B6,'пр.взв.'!B7:E22,3,FALSE)</f>
        <v>#N/A</v>
      </c>
      <c r="F6" s="117" t="e">
        <f>VLOOKUP(B6,'пр.взв.'!B7:E22,4,FALSE)</f>
        <v>#N/A</v>
      </c>
      <c r="G6" s="109"/>
      <c r="H6" s="111"/>
      <c r="I6" s="109"/>
      <c r="J6" s="111"/>
      <c r="K6" s="60" t="s">
        <v>24</v>
      </c>
    </row>
    <row r="7" spans="1:11" ht="19.5" customHeight="1" hidden="1" thickBot="1">
      <c r="A7" s="126"/>
      <c r="B7" s="120"/>
      <c r="C7" s="129"/>
      <c r="D7" s="131"/>
      <c r="E7" s="116"/>
      <c r="F7" s="118"/>
      <c r="G7" s="110"/>
      <c r="H7" s="112"/>
      <c r="I7" s="110"/>
      <c r="J7" s="112"/>
      <c r="K7" s="61" t="s">
        <v>2</v>
      </c>
    </row>
    <row r="8" spans="1:11" ht="19.5" customHeight="1" hidden="1">
      <c r="A8" s="126"/>
      <c r="B8" s="119"/>
      <c r="C8" s="121" t="s">
        <v>22</v>
      </c>
      <c r="D8" s="123" t="e">
        <f>VLOOKUP(B8,'пр.взв.'!B7:E22,2,FALSE)</f>
        <v>#N/A</v>
      </c>
      <c r="E8" s="132" t="e">
        <f>VLOOKUP(B8,'пр.взв.'!B7:E22,3,FALSE)</f>
        <v>#N/A</v>
      </c>
      <c r="F8" s="133" t="e">
        <f>VLOOKUP(B8,'пр.взв.'!B7:E22,4,FALSE)</f>
        <v>#N/A</v>
      </c>
      <c r="G8" s="134"/>
      <c r="H8" s="111"/>
      <c r="I8" s="109"/>
      <c r="J8" s="111"/>
      <c r="K8" s="61" t="s">
        <v>25</v>
      </c>
    </row>
    <row r="9" spans="1:11" ht="19.5" customHeight="1" hidden="1" thickBot="1">
      <c r="A9" s="127"/>
      <c r="B9" s="120"/>
      <c r="C9" s="122"/>
      <c r="D9" s="124"/>
      <c r="E9" s="116"/>
      <c r="F9" s="118"/>
      <c r="G9" s="110"/>
      <c r="H9" s="112"/>
      <c r="I9" s="110"/>
      <c r="J9" s="112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5</v>
      </c>
      <c r="C11" s="48" t="s">
        <v>14</v>
      </c>
      <c r="D11" s="46" t="s">
        <v>6</v>
      </c>
      <c r="E11" s="49" t="s">
        <v>7</v>
      </c>
      <c r="F11" s="45" t="s">
        <v>15</v>
      </c>
      <c r="G11" s="50" t="s">
        <v>16</v>
      </c>
      <c r="H11" s="50" t="s">
        <v>18</v>
      </c>
      <c r="I11" s="50" t="s">
        <v>19</v>
      </c>
      <c r="J11" s="48" t="s">
        <v>17</v>
      </c>
      <c r="K11" s="50" t="s">
        <v>20</v>
      </c>
    </row>
    <row r="12" spans="1:11" ht="19.5" customHeight="1" hidden="1">
      <c r="A12" s="125">
        <v>2</v>
      </c>
      <c r="B12" s="119"/>
      <c r="C12" s="128" t="s">
        <v>21</v>
      </c>
      <c r="D12" s="130" t="e">
        <f>VLOOKUP(B12,'пр.взв.'!B7:E22,2,FALSE)</f>
        <v>#N/A</v>
      </c>
      <c r="E12" s="115" t="e">
        <f>VLOOKUP(B12,'пр.взв.'!B7:E22,3,FALSE)</f>
        <v>#N/A</v>
      </c>
      <c r="F12" s="115" t="e">
        <f>VLOOKUP(B12,'пр.взв.'!B7:E22,4,FALSE)</f>
        <v>#N/A</v>
      </c>
      <c r="G12" s="109"/>
      <c r="H12" s="111"/>
      <c r="I12" s="109"/>
      <c r="J12" s="111"/>
      <c r="K12" s="60" t="s">
        <v>24</v>
      </c>
    </row>
    <row r="13" spans="1:11" ht="19.5" customHeight="1" hidden="1" thickBot="1">
      <c r="A13" s="126"/>
      <c r="B13" s="120"/>
      <c r="C13" s="129"/>
      <c r="D13" s="131"/>
      <c r="E13" s="116"/>
      <c r="F13" s="116"/>
      <c r="G13" s="110"/>
      <c r="H13" s="112"/>
      <c r="I13" s="110"/>
      <c r="J13" s="112"/>
      <c r="K13" s="61" t="s">
        <v>2</v>
      </c>
    </row>
    <row r="14" spans="1:11" ht="19.5" customHeight="1" hidden="1">
      <c r="A14" s="126"/>
      <c r="B14" s="119"/>
      <c r="C14" s="121" t="s">
        <v>22</v>
      </c>
      <c r="D14" s="135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34"/>
      <c r="H14" s="111"/>
      <c r="I14" s="109"/>
      <c r="J14" s="111"/>
      <c r="K14" s="61" t="s">
        <v>25</v>
      </c>
    </row>
    <row r="15" spans="1:11" ht="19.5" customHeight="1" hidden="1" thickBot="1">
      <c r="A15" s="127"/>
      <c r="B15" s="120"/>
      <c r="C15" s="122"/>
      <c r="D15" s="131"/>
      <c r="E15" s="116"/>
      <c r="F15" s="116"/>
      <c r="G15" s="110"/>
      <c r="H15" s="112"/>
      <c r="I15" s="110"/>
      <c r="J15" s="112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36" t="s">
        <v>23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6.25" thickBot="1">
      <c r="A18" s="47" t="s">
        <v>13</v>
      </c>
      <c r="B18" s="46" t="s">
        <v>5</v>
      </c>
      <c r="C18" s="48" t="s">
        <v>14</v>
      </c>
      <c r="D18" s="46" t="s">
        <v>6</v>
      </c>
      <c r="E18" s="49" t="s">
        <v>7</v>
      </c>
      <c r="F18" s="45" t="s">
        <v>15</v>
      </c>
      <c r="G18" s="50" t="s">
        <v>16</v>
      </c>
      <c r="H18" s="50" t="s">
        <v>18</v>
      </c>
      <c r="I18" s="50" t="s">
        <v>19</v>
      </c>
      <c r="J18" s="48" t="s">
        <v>17</v>
      </c>
      <c r="K18" s="50" t="s">
        <v>20</v>
      </c>
    </row>
    <row r="19" spans="1:11" ht="19.5" customHeight="1">
      <c r="A19" s="125"/>
      <c r="B19" s="119">
        <v>1</v>
      </c>
      <c r="C19" s="128" t="s">
        <v>21</v>
      </c>
      <c r="D19" s="130" t="e">
        <f>VLOOKUP(B19,'пр.взв.'!B7:E22,2,FALSE)</f>
        <v>#N/A</v>
      </c>
      <c r="E19" s="115" t="e">
        <f>VLOOKUP(B19,'пр.взв.'!B7:E22,3,FALSE)</f>
        <v>#N/A</v>
      </c>
      <c r="F19" s="115" t="e">
        <f>VLOOKUP(B19,'пр.взв.'!B7:E22,4,FALSE)</f>
        <v>#N/A</v>
      </c>
      <c r="G19" s="109"/>
      <c r="H19" s="111"/>
      <c r="I19" s="109"/>
      <c r="J19" s="111"/>
      <c r="K19" s="60" t="s">
        <v>24</v>
      </c>
    </row>
    <row r="20" spans="1:11" ht="19.5" customHeight="1" thickBot="1">
      <c r="A20" s="126"/>
      <c r="B20" s="120"/>
      <c r="C20" s="129"/>
      <c r="D20" s="131"/>
      <c r="E20" s="116"/>
      <c r="F20" s="116"/>
      <c r="G20" s="110"/>
      <c r="H20" s="112"/>
      <c r="I20" s="110"/>
      <c r="J20" s="112"/>
      <c r="K20" s="61" t="s">
        <v>2</v>
      </c>
    </row>
    <row r="21" spans="1:11" ht="19.5" customHeight="1">
      <c r="A21" s="126"/>
      <c r="B21" s="119">
        <v>2</v>
      </c>
      <c r="C21" s="121" t="s">
        <v>22</v>
      </c>
      <c r="D21" s="135" t="e">
        <f>VLOOKUP(B21,'пр.взв.'!B7:E22,2,FALSE)</f>
        <v>#N/A</v>
      </c>
      <c r="E21" s="132" t="e">
        <f>VLOOKUP(B21,'пр.взв.'!B7:E22,3,FALSE)</f>
        <v>#N/A</v>
      </c>
      <c r="F21" s="132" t="e">
        <f>VLOOKUP(B21,'пр.взв.'!B7:E22,4,FALSE)</f>
        <v>#N/A</v>
      </c>
      <c r="G21" s="134"/>
      <c r="H21" s="111"/>
      <c r="I21" s="109"/>
      <c r="J21" s="111"/>
      <c r="K21" s="61" t="s">
        <v>25</v>
      </c>
    </row>
    <row r="22" spans="1:11" ht="19.5" customHeight="1" thickBot="1">
      <c r="A22" s="127"/>
      <c r="B22" s="120"/>
      <c r="C22" s="122"/>
      <c r="D22" s="131"/>
      <c r="E22" s="116"/>
      <c r="F22" s="116"/>
      <c r="G22" s="110"/>
      <c r="H22" s="112"/>
      <c r="I22" s="110"/>
      <c r="J22" s="112"/>
      <c r="K22" s="62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2" t="s">
        <v>12</v>
      </c>
      <c r="B1" s="142"/>
      <c r="C1" s="142"/>
      <c r="D1" s="142"/>
      <c r="E1" s="142"/>
      <c r="F1" s="142"/>
    </row>
    <row r="2" spans="1:6" ht="28.5" customHeight="1">
      <c r="A2" s="140" t="str">
        <f>HYPERLINK('[1]реквизиты'!$A$2)</f>
        <v>Europe Championship  Youth/1992-93/  on SAMBO</v>
      </c>
      <c r="B2" s="141"/>
      <c r="C2" s="141"/>
      <c r="D2" s="141"/>
      <c r="E2" s="141"/>
      <c r="F2" s="141"/>
    </row>
    <row r="3" spans="1:10" ht="17.25" customHeight="1">
      <c r="A3" s="143" t="s">
        <v>42</v>
      </c>
      <c r="B3" s="143"/>
      <c r="C3" s="143"/>
      <c r="D3" s="143"/>
      <c r="E3" s="143"/>
      <c r="F3" s="143"/>
      <c r="G3" s="11"/>
      <c r="H3" s="11"/>
      <c r="I3" s="11"/>
      <c r="J3" s="12"/>
    </row>
    <row r="4" spans="1:10" ht="21.75" customHeight="1" thickBot="1">
      <c r="A4" s="154" t="s">
        <v>44</v>
      </c>
      <c r="B4" s="154"/>
      <c r="C4" s="154"/>
      <c r="D4" s="154"/>
      <c r="E4" s="154"/>
      <c r="F4" s="154"/>
      <c r="G4" s="11"/>
      <c r="H4" s="11"/>
      <c r="I4" s="11"/>
      <c r="J4" s="12"/>
    </row>
    <row r="5" spans="1:6" ht="12.75" customHeight="1">
      <c r="A5" s="155" t="s">
        <v>4</v>
      </c>
      <c r="B5" s="157" t="s">
        <v>5</v>
      </c>
      <c r="C5" s="155" t="s">
        <v>6</v>
      </c>
      <c r="D5" s="155" t="s">
        <v>32</v>
      </c>
      <c r="E5" s="155" t="s">
        <v>8</v>
      </c>
      <c r="F5" s="155" t="s">
        <v>9</v>
      </c>
    </row>
    <row r="6" spans="1:6" ht="12.75" customHeight="1" thickBot="1">
      <c r="A6" s="156" t="s">
        <v>4</v>
      </c>
      <c r="B6" s="158"/>
      <c r="C6" s="156" t="s">
        <v>6</v>
      </c>
      <c r="D6" s="156" t="s">
        <v>7</v>
      </c>
      <c r="E6" s="156" t="s">
        <v>8</v>
      </c>
      <c r="F6" s="156" t="s">
        <v>9</v>
      </c>
    </row>
    <row r="7" spans="1:6" ht="12.75" customHeight="1">
      <c r="A7" s="144">
        <v>1</v>
      </c>
      <c r="B7" s="153"/>
      <c r="C7" s="148" t="s">
        <v>45</v>
      </c>
      <c r="D7" s="145" t="s">
        <v>43</v>
      </c>
      <c r="E7" s="144" t="s">
        <v>46</v>
      </c>
      <c r="F7" s="145"/>
    </row>
    <row r="8" spans="1:6" ht="12.75" customHeight="1">
      <c r="A8" s="144"/>
      <c r="B8" s="153"/>
      <c r="C8" s="148"/>
      <c r="D8" s="145"/>
      <c r="E8" s="144"/>
      <c r="F8" s="145"/>
    </row>
    <row r="9" spans="1:6" ht="12.75" customHeight="1">
      <c r="A9" s="144">
        <v>2</v>
      </c>
      <c r="B9" s="153"/>
      <c r="C9" s="148" t="s">
        <v>47</v>
      </c>
      <c r="D9" s="145" t="s">
        <v>48</v>
      </c>
      <c r="E9" s="149" t="s">
        <v>49</v>
      </c>
      <c r="F9" s="145"/>
    </row>
    <row r="10" spans="1:6" ht="12.75" customHeight="1">
      <c r="A10" s="144"/>
      <c r="B10" s="153"/>
      <c r="C10" s="148"/>
      <c r="D10" s="145"/>
      <c r="E10" s="150"/>
      <c r="F10" s="145"/>
    </row>
    <row r="11" spans="1:6" ht="12.75" customHeight="1">
      <c r="A11" s="144">
        <v>3</v>
      </c>
      <c r="B11" s="153"/>
      <c r="C11" s="148"/>
      <c r="D11" s="145"/>
      <c r="E11" s="149"/>
      <c r="F11" s="151"/>
    </row>
    <row r="12" spans="1:6" ht="15" customHeight="1">
      <c r="A12" s="144"/>
      <c r="B12" s="153"/>
      <c r="C12" s="148"/>
      <c r="D12" s="145"/>
      <c r="E12" s="150"/>
      <c r="F12" s="152"/>
    </row>
    <row r="13" spans="1:6" ht="12.75" customHeight="1">
      <c r="A13" s="144">
        <v>4</v>
      </c>
      <c r="B13" s="146"/>
      <c r="C13" s="148"/>
      <c r="D13" s="145"/>
      <c r="E13" s="149"/>
      <c r="F13" s="151"/>
    </row>
    <row r="14" spans="1:6" ht="15" customHeight="1">
      <c r="A14" s="144"/>
      <c r="B14" s="147"/>
      <c r="C14" s="148"/>
      <c r="D14" s="145"/>
      <c r="E14" s="150"/>
      <c r="F14" s="152"/>
    </row>
    <row r="15" spans="1:6" ht="15" customHeight="1">
      <c r="A15" s="144">
        <v>5</v>
      </c>
      <c r="B15" s="146"/>
      <c r="C15" s="148"/>
      <c r="D15" s="145"/>
      <c r="E15" s="144"/>
      <c r="F15" s="145"/>
    </row>
    <row r="16" spans="1:6" ht="15.75" customHeight="1">
      <c r="A16" s="144"/>
      <c r="B16" s="147"/>
      <c r="C16" s="148"/>
      <c r="D16" s="145"/>
      <c r="E16" s="144"/>
      <c r="F16" s="145"/>
    </row>
    <row r="17" spans="1:6" ht="12.75" customHeight="1">
      <c r="A17" s="144">
        <v>6</v>
      </c>
      <c r="B17" s="146"/>
      <c r="C17" s="148"/>
      <c r="D17" s="145"/>
      <c r="E17" s="144"/>
      <c r="F17" s="145"/>
    </row>
    <row r="18" spans="1:6" ht="15" customHeight="1">
      <c r="A18" s="144"/>
      <c r="B18" s="147"/>
      <c r="C18" s="148"/>
      <c r="D18" s="145"/>
      <c r="E18" s="144"/>
      <c r="F18" s="145"/>
    </row>
    <row r="19" spans="1:6" ht="12.75" customHeight="1">
      <c r="A19" s="144">
        <v>7</v>
      </c>
      <c r="B19" s="146"/>
      <c r="C19" s="148"/>
      <c r="D19" s="145"/>
      <c r="E19" s="144"/>
      <c r="F19" s="145"/>
    </row>
    <row r="20" spans="1:6" ht="15" customHeight="1">
      <c r="A20" s="144"/>
      <c r="B20" s="147"/>
      <c r="C20" s="148"/>
      <c r="D20" s="145"/>
      <c r="E20" s="144"/>
      <c r="F20" s="145"/>
    </row>
    <row r="21" spans="1:6" ht="12.75" customHeight="1">
      <c r="A21" s="144">
        <v>8</v>
      </c>
      <c r="B21" s="146"/>
      <c r="C21" s="148"/>
      <c r="D21" s="145"/>
      <c r="E21" s="144"/>
      <c r="F21" s="145"/>
    </row>
    <row r="22" spans="1:6" ht="15" customHeight="1">
      <c r="A22" s="144"/>
      <c r="B22" s="147"/>
      <c r="C22" s="148"/>
      <c r="D22" s="145"/>
      <c r="E22" s="144"/>
      <c r="F22" s="14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">
        <v>50</v>
      </c>
    </row>
    <row r="27" spans="1:5" ht="19.5" customHeight="1">
      <c r="A27" s="10"/>
      <c r="B27" s="10"/>
      <c r="C27" s="10"/>
      <c r="D27" s="15"/>
      <c r="E27" s="16" t="s">
        <v>51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">
        <v>51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5" t="str">
        <f>HYPERLINK('[1]реквизиты'!$A$2)</f>
        <v>Europe Championship  Youth/1992-93/  on SAMBO</v>
      </c>
      <c r="D1" s="176"/>
      <c r="E1" s="176"/>
      <c r="F1" s="176"/>
      <c r="G1" s="176"/>
      <c r="H1" s="176"/>
      <c r="I1" s="176"/>
      <c r="J1" s="17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8">
        <f>HYPERLINK('[2]ИТ.ПР'!$A$8)</f>
      </c>
      <c r="D2" s="178"/>
      <c r="E2" s="178"/>
      <c r="F2" s="178"/>
      <c r="G2" s="178"/>
      <c r="H2" s="178"/>
      <c r="I2" s="178"/>
      <c r="J2" s="178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79" t="str">
        <f>HYPERLINK('пр.взв.'!A4)</f>
        <v>Weight category 38F  кg.</v>
      </c>
      <c r="D3" s="180"/>
      <c r="E3" s="180"/>
      <c r="F3" s="180"/>
      <c r="G3" s="180"/>
      <c r="H3" s="180"/>
      <c r="I3" s="180"/>
      <c r="J3" s="181"/>
      <c r="K3" s="43"/>
      <c r="L3" s="43"/>
      <c r="M3" s="43"/>
    </row>
    <row r="4" spans="1:13" ht="16.5" thickBot="1">
      <c r="A4" s="174" t="s">
        <v>0</v>
      </c>
      <c r="B4" s="17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6">
        <v>1</v>
      </c>
      <c r="B5" s="168" t="e">
        <f>VLOOKUP(A5,'пр.взв.'!B7:C22,2,FALSE)</f>
        <v>#N/A</v>
      </c>
      <c r="C5" s="170" t="e">
        <f>VLOOKUP(B5,'пр.взв.'!C7:D22,2,FALSE)</f>
        <v>#N/A</v>
      </c>
      <c r="D5" s="172" t="e">
        <f>VLOOKUP(A5,'пр.взв.'!B5:E20,4,FALSE)</f>
        <v>#N/A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7"/>
      <c r="B6" s="169"/>
      <c r="C6" s="171"/>
      <c r="D6" s="173"/>
      <c r="E6" s="18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9">
        <v>5</v>
      </c>
      <c r="B7" s="161" t="e">
        <f>VLOOKUP(A7,'пр.взв.'!B9:C24,2,FALSE)</f>
        <v>#N/A</v>
      </c>
      <c r="C7" s="163" t="e">
        <f>VLOOKUP(B7,'пр.взв.'!C9:D24,2,FALSE)</f>
        <v>#N/A</v>
      </c>
      <c r="D7" s="165" t="e">
        <f>VLOOKUP(A7,'пр.взв.'!B5:E20,4,FALSE)</f>
        <v>#N/A</v>
      </c>
      <c r="E7" s="18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7"/>
      <c r="B8" s="169"/>
      <c r="C8" s="171"/>
      <c r="D8" s="164"/>
      <c r="E8" s="20"/>
      <c r="F8" s="22"/>
      <c r="G8" s="182"/>
      <c r="H8" s="26"/>
      <c r="I8" s="20"/>
      <c r="J8" s="20"/>
      <c r="K8" s="20"/>
      <c r="L8" s="20"/>
      <c r="M8" s="20"/>
    </row>
    <row r="9" spans="1:13" ht="15" customHeight="1" thickBot="1">
      <c r="A9" s="166">
        <v>3</v>
      </c>
      <c r="B9" s="168" t="e">
        <f>VLOOKUP(A9,'пр.взв.'!B11:C26,2,FALSE)</f>
        <v>#N/A</v>
      </c>
      <c r="C9" s="170" t="e">
        <f>VLOOKUP(B9,'пр.взв.'!C11:D26,2,FALSE)</f>
        <v>#N/A</v>
      </c>
      <c r="D9" s="172" t="e">
        <f>VLOOKUP(A9,'пр.взв.'!B5:E20,4,FALSE)</f>
        <v>#N/A</v>
      </c>
      <c r="E9" s="20"/>
      <c r="F9" s="22"/>
      <c r="G9" s="183"/>
      <c r="H9" s="2"/>
      <c r="I9" s="24"/>
      <c r="J9" s="22"/>
      <c r="K9" s="20"/>
      <c r="L9" s="20"/>
      <c r="M9" s="20"/>
    </row>
    <row r="10" spans="1:13" ht="15" customHeight="1">
      <c r="A10" s="167"/>
      <c r="B10" s="169"/>
      <c r="C10" s="171"/>
      <c r="D10" s="173"/>
      <c r="E10" s="18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9">
        <v>7</v>
      </c>
      <c r="B11" s="161" t="e">
        <f>VLOOKUP(A11,'пр.взв.'!B13:C28,2,FALSE)</f>
        <v>#N/A</v>
      </c>
      <c r="C11" s="163" t="e">
        <f>VLOOKUP(B11,'пр.взв.'!C13:D28,2,FALSE)</f>
        <v>#N/A</v>
      </c>
      <c r="D11" s="165" t="e">
        <f>VLOOKUP(A11,'пр.взв.'!B5:E20,4,FALSE)</f>
        <v>#N/A</v>
      </c>
      <c r="E11" s="18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60"/>
      <c r="B12" s="162"/>
      <c r="C12" s="164"/>
      <c r="D12" s="16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82"/>
      <c r="J14" s="33"/>
      <c r="K14" s="23"/>
      <c r="L14" s="23"/>
      <c r="M14" s="20"/>
    </row>
    <row r="15" spans="1:10" ht="15" customHeight="1" thickBot="1">
      <c r="A15" s="174" t="s">
        <v>3</v>
      </c>
      <c r="B15" s="174"/>
      <c r="C15" s="71"/>
      <c r="D15" s="71"/>
      <c r="E15" s="20"/>
      <c r="F15" s="20"/>
      <c r="G15" s="20"/>
      <c r="H15" s="20"/>
      <c r="I15" s="183"/>
      <c r="J15" s="2"/>
    </row>
    <row r="16" spans="1:10" ht="15" customHeight="1" thickBot="1">
      <c r="A16" s="166">
        <v>2</v>
      </c>
      <c r="B16" s="168" t="e">
        <f>VLOOKUP(A16,'пр.взв.'!B7:C22,2,FALSE)</f>
        <v>#N/A</v>
      </c>
      <c r="C16" s="170" t="e">
        <f>VLOOKUP(B16,'пр.взв.'!C7:D22,2,FALSE)</f>
        <v>#N/A</v>
      </c>
      <c r="D16" s="172" t="e">
        <f>VLOOKUP(A16,'пр.взв.'!B6:E21,4,FALSE)</f>
        <v>#N/A</v>
      </c>
      <c r="E16" s="20"/>
      <c r="F16" s="20"/>
      <c r="G16" s="20"/>
      <c r="H16" s="20"/>
      <c r="I16" s="30"/>
      <c r="J16" s="2"/>
    </row>
    <row r="17" spans="1:10" ht="15" customHeight="1">
      <c r="A17" s="167"/>
      <c r="B17" s="169"/>
      <c r="C17" s="171"/>
      <c r="D17" s="173"/>
      <c r="E17" s="182"/>
      <c r="F17" s="20"/>
      <c r="G17" s="25"/>
      <c r="H17" s="22"/>
      <c r="I17" s="30"/>
      <c r="J17" s="2"/>
    </row>
    <row r="18" spans="1:10" ht="15" customHeight="1" thickBot="1">
      <c r="A18" s="159">
        <v>6</v>
      </c>
      <c r="B18" s="161" t="e">
        <f>VLOOKUP(A18,'пр.взв.'!B9:C24,2,FALSE)</f>
        <v>#N/A</v>
      </c>
      <c r="C18" s="163" t="e">
        <f>VLOOKUP(B18,'пр.взв.'!C9:D24,2,FALSE)</f>
        <v>#N/A</v>
      </c>
      <c r="D18" s="165" t="e">
        <f>VLOOKUP(A18,'пр.взв.'!B6:E21,4,FALSE)</f>
        <v>#N/A</v>
      </c>
      <c r="E18" s="183"/>
      <c r="F18" s="21"/>
      <c r="G18" s="24"/>
      <c r="H18" s="22"/>
      <c r="I18" s="30"/>
      <c r="J18" s="2"/>
    </row>
    <row r="19" spans="1:10" ht="15" customHeight="1" thickBot="1">
      <c r="A19" s="167"/>
      <c r="B19" s="169"/>
      <c r="C19" s="171"/>
      <c r="D19" s="164"/>
      <c r="E19" s="20"/>
      <c r="F19" s="22"/>
      <c r="G19" s="182"/>
      <c r="H19" s="26"/>
      <c r="I19" s="30"/>
      <c r="J19" s="2"/>
    </row>
    <row r="20" spans="1:8" ht="15" customHeight="1" thickBot="1">
      <c r="A20" s="166">
        <v>4</v>
      </c>
      <c r="B20" s="168" t="e">
        <f>VLOOKUP(A20,'пр.взв.'!B11:C26,2,FALSE)</f>
        <v>#N/A</v>
      </c>
      <c r="C20" s="170" t="e">
        <f>VLOOKUP(B20,'пр.взв.'!C11:D26,2,FALSE)</f>
        <v>#N/A</v>
      </c>
      <c r="D20" s="172" t="e">
        <f>VLOOKUP(A20,'пр.взв.'!B6:E21,4,FALSE)</f>
        <v>#N/A</v>
      </c>
      <c r="E20" s="20"/>
      <c r="F20" s="22"/>
      <c r="G20" s="183"/>
      <c r="H20" s="2"/>
    </row>
    <row r="21" spans="1:8" ht="15" customHeight="1">
      <c r="A21" s="167"/>
      <c r="B21" s="169"/>
      <c r="C21" s="171"/>
      <c r="D21" s="173"/>
      <c r="E21" s="182"/>
      <c r="F21" s="23"/>
      <c r="G21" s="24"/>
      <c r="H21" s="22"/>
    </row>
    <row r="22" spans="1:8" ht="15" customHeight="1" thickBot="1">
      <c r="A22" s="159">
        <v>8</v>
      </c>
      <c r="B22" s="161" t="e">
        <f>VLOOKUP(A22,'пр.взв.'!B13:C28,2,FALSE)</f>
        <v>#N/A</v>
      </c>
      <c r="C22" s="163" t="e">
        <f>VLOOKUP(B22,'пр.взв.'!C13:D28,2,FALSE)</f>
        <v>#N/A</v>
      </c>
      <c r="D22" s="165" t="e">
        <f>VLOOKUP(A22,'пр.взв.'!B6:E21,4,FALSE)</f>
        <v>#N/A</v>
      </c>
      <c r="E22" s="183"/>
      <c r="F22" s="20"/>
      <c r="G22" s="25"/>
      <c r="H22" s="22"/>
    </row>
    <row r="23" spans="1:8" ht="15" customHeight="1" thickBot="1">
      <c r="A23" s="160"/>
      <c r="B23" s="162"/>
      <c r="C23" s="164"/>
      <c r="D23" s="164"/>
      <c r="E23" s="20"/>
      <c r="F23" s="20"/>
      <c r="G23" s="25"/>
      <c r="H23" s="22"/>
    </row>
    <row r="26" spans="1:7" ht="12.75">
      <c r="A26" s="9" t="s">
        <v>1</v>
      </c>
      <c r="G26" s="9" t="s">
        <v>10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8" t="s">
        <v>27</v>
      </c>
      <c r="C1" s="188"/>
      <c r="D1" s="188"/>
      <c r="E1" s="188"/>
      <c r="F1" s="188"/>
      <c r="G1" s="188"/>
      <c r="H1" s="188"/>
      <c r="I1" s="188"/>
      <c r="J1" s="63"/>
      <c r="K1" s="188" t="s">
        <v>27</v>
      </c>
      <c r="L1" s="188"/>
      <c r="M1" s="188"/>
      <c r="N1" s="188"/>
      <c r="O1" s="188"/>
      <c r="P1" s="188"/>
      <c r="Q1" s="188"/>
      <c r="R1" s="188"/>
    </row>
    <row r="2" spans="2:18" ht="24.75" customHeight="1">
      <c r="B2" s="219" t="str">
        <f>HYPERLINK('пр.взв.'!A4)</f>
        <v>Weight category 38F  кg.</v>
      </c>
      <c r="C2" s="220"/>
      <c r="D2" s="220"/>
      <c r="E2" s="220"/>
      <c r="F2" s="220"/>
      <c r="G2" s="220"/>
      <c r="H2" s="220"/>
      <c r="I2" s="220"/>
      <c r="J2" s="64"/>
      <c r="K2" s="219" t="str">
        <f>HYPERLINK('пр.взв.'!A4)</f>
        <v>Weight category 38F  кg.</v>
      </c>
      <c r="L2" s="220"/>
      <c r="M2" s="220"/>
      <c r="N2" s="220"/>
      <c r="O2" s="220"/>
      <c r="P2" s="220"/>
      <c r="Q2" s="220"/>
      <c r="R2" s="220"/>
    </row>
    <row r="3" spans="2:18" ht="24.75" customHeight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>
      <c r="A4" s="115" t="s">
        <v>31</v>
      </c>
      <c r="B4" s="189" t="s">
        <v>5</v>
      </c>
      <c r="C4" s="191" t="s">
        <v>6</v>
      </c>
      <c r="D4" s="191" t="s">
        <v>7</v>
      </c>
      <c r="E4" s="191" t="s">
        <v>15</v>
      </c>
      <c r="F4" s="193" t="s">
        <v>16</v>
      </c>
      <c r="G4" s="194" t="s">
        <v>18</v>
      </c>
      <c r="H4" s="196" t="s">
        <v>19</v>
      </c>
      <c r="I4" s="198" t="s">
        <v>17</v>
      </c>
      <c r="J4" s="115" t="s">
        <v>31</v>
      </c>
      <c r="K4" s="189" t="s">
        <v>5</v>
      </c>
      <c r="L4" s="191" t="s">
        <v>6</v>
      </c>
      <c r="M4" s="191" t="s">
        <v>7</v>
      </c>
      <c r="N4" s="191" t="s">
        <v>15</v>
      </c>
      <c r="O4" s="193" t="s">
        <v>16</v>
      </c>
      <c r="P4" s="194" t="s">
        <v>18</v>
      </c>
      <c r="Q4" s="196" t="s">
        <v>19</v>
      </c>
      <c r="R4" s="198" t="s">
        <v>17</v>
      </c>
    </row>
    <row r="5" spans="1:18" ht="12.75" customHeight="1" thickBot="1">
      <c r="A5" s="116"/>
      <c r="B5" s="190" t="s">
        <v>5</v>
      </c>
      <c r="C5" s="192" t="s">
        <v>6</v>
      </c>
      <c r="D5" s="192" t="s">
        <v>7</v>
      </c>
      <c r="E5" s="192" t="s">
        <v>15</v>
      </c>
      <c r="F5" s="192" t="s">
        <v>16</v>
      </c>
      <c r="G5" s="195"/>
      <c r="H5" s="197"/>
      <c r="I5" s="118" t="s">
        <v>17</v>
      </c>
      <c r="J5" s="116"/>
      <c r="K5" s="190" t="s">
        <v>5</v>
      </c>
      <c r="L5" s="192" t="s">
        <v>6</v>
      </c>
      <c r="M5" s="192" t="s">
        <v>7</v>
      </c>
      <c r="N5" s="192" t="s">
        <v>15</v>
      </c>
      <c r="O5" s="192" t="s">
        <v>16</v>
      </c>
      <c r="P5" s="195"/>
      <c r="Q5" s="197"/>
      <c r="R5" s="118" t="s">
        <v>17</v>
      </c>
    </row>
    <row r="6" spans="1:18" ht="12.75" customHeight="1">
      <c r="A6" s="184">
        <v>1</v>
      </c>
      <c r="B6" s="199">
        <v>1</v>
      </c>
      <c r="C6" s="201" t="e">
        <f>VLOOKUP(B6,'пр.взв.'!B7:E22,2,FALSE)</f>
        <v>#N/A</v>
      </c>
      <c r="D6" s="203" t="e">
        <f>VLOOKUP(B6,'пр.взв.'!B7:F22,3,FALSE)</f>
        <v>#N/A</v>
      </c>
      <c r="E6" s="203" t="e">
        <f>VLOOKUP(B6,'пр.взв.'!B7:E22,4,FALSE)</f>
        <v>#N/A</v>
      </c>
      <c r="F6" s="205"/>
      <c r="G6" s="206"/>
      <c r="H6" s="152"/>
      <c r="I6" s="150"/>
      <c r="J6" s="184">
        <v>3</v>
      </c>
      <c r="K6" s="199">
        <v>2</v>
      </c>
      <c r="L6" s="201" t="e">
        <f>VLOOKUP(K6,'пр.взв.'!B7:E22,2,FALSE)</f>
        <v>#N/A</v>
      </c>
      <c r="M6" s="203" t="e">
        <f>VLOOKUP(K6,'пр.взв.'!B7:F22,3,FALSE)</f>
        <v>#N/A</v>
      </c>
      <c r="N6" s="203" t="e">
        <f>VLOOKUP(K6,'пр.взв.'!B7:E22,4,FALSE)</f>
        <v>#N/A</v>
      </c>
      <c r="O6" s="205"/>
      <c r="P6" s="206"/>
      <c r="Q6" s="152"/>
      <c r="R6" s="150"/>
    </row>
    <row r="7" spans="1:18" ht="12.75" customHeight="1">
      <c r="A7" s="185"/>
      <c r="B7" s="200"/>
      <c r="C7" s="202"/>
      <c r="D7" s="204"/>
      <c r="E7" s="204"/>
      <c r="F7" s="204"/>
      <c r="G7" s="204"/>
      <c r="H7" s="145"/>
      <c r="I7" s="144"/>
      <c r="J7" s="185"/>
      <c r="K7" s="200"/>
      <c r="L7" s="202"/>
      <c r="M7" s="204"/>
      <c r="N7" s="204"/>
      <c r="O7" s="204"/>
      <c r="P7" s="204"/>
      <c r="Q7" s="145"/>
      <c r="R7" s="144"/>
    </row>
    <row r="8" spans="1:18" ht="12.75" customHeight="1">
      <c r="A8" s="185"/>
      <c r="B8" s="207">
        <v>5</v>
      </c>
      <c r="C8" s="209" t="e">
        <f>VLOOKUP(B8,'пр.взв.'!B7:E22,2,FALSE)</f>
        <v>#N/A</v>
      </c>
      <c r="D8" s="211" t="e">
        <f>VLOOKUP(B8,'пр.взв.'!B7:F22,3,FALSE)</f>
        <v>#N/A</v>
      </c>
      <c r="E8" s="211" t="e">
        <f>VLOOKUP(B8,'пр.взв.'!B7:E22,4,FALSE)</f>
        <v>#N/A</v>
      </c>
      <c r="F8" s="213"/>
      <c r="G8" s="213"/>
      <c r="H8" s="149"/>
      <c r="I8" s="149"/>
      <c r="J8" s="185"/>
      <c r="K8" s="207">
        <v>6</v>
      </c>
      <c r="L8" s="209" t="e">
        <f>VLOOKUP(K8,'пр.взв.'!B7:E22,2,FALSE)</f>
        <v>#N/A</v>
      </c>
      <c r="M8" s="211" t="e">
        <f>VLOOKUP(K8,'пр.взв.'!B7:F22,3,FALSE)</f>
        <v>#N/A</v>
      </c>
      <c r="N8" s="211" t="e">
        <f>VLOOKUP(K8,'пр.взв.'!B7:E22,4,FALSE)</f>
        <v>#N/A</v>
      </c>
      <c r="O8" s="213"/>
      <c r="P8" s="213"/>
      <c r="Q8" s="149"/>
      <c r="R8" s="149"/>
    </row>
    <row r="9" spans="1:18" ht="13.5" customHeight="1" thickBot="1">
      <c r="A9" s="187"/>
      <c r="B9" s="208"/>
      <c r="C9" s="210"/>
      <c r="D9" s="212"/>
      <c r="E9" s="212"/>
      <c r="F9" s="214"/>
      <c r="G9" s="214"/>
      <c r="H9" s="215"/>
      <c r="I9" s="215"/>
      <c r="J9" s="187"/>
      <c r="K9" s="208"/>
      <c r="L9" s="210"/>
      <c r="M9" s="212"/>
      <c r="N9" s="212"/>
      <c r="O9" s="214"/>
      <c r="P9" s="214"/>
      <c r="Q9" s="215"/>
      <c r="R9" s="215"/>
    </row>
    <row r="10" spans="1:18" ht="12.75" customHeight="1">
      <c r="A10" s="184">
        <v>2</v>
      </c>
      <c r="B10" s="216">
        <v>3</v>
      </c>
      <c r="C10" s="201" t="e">
        <f>VLOOKUP(B10,'пр.взв.'!B7:E22,2,FALSE)</f>
        <v>#N/A</v>
      </c>
      <c r="D10" s="203" t="e">
        <f>VLOOKUP(B10,'пр.взв.'!B7:F22,3,FALSE)</f>
        <v>#N/A</v>
      </c>
      <c r="E10" s="203" t="e">
        <f>VLOOKUP(B10,'пр.взв.'!B7:E22,4,FALSE)</f>
        <v>#N/A</v>
      </c>
      <c r="F10" s="204"/>
      <c r="G10" s="218"/>
      <c r="H10" s="145"/>
      <c r="I10" s="211"/>
      <c r="J10" s="184">
        <v>4</v>
      </c>
      <c r="K10" s="216">
        <v>4</v>
      </c>
      <c r="L10" s="201" t="e">
        <f>VLOOKUP(K10,'пр.взв.'!B7:E22,2,FALSE)</f>
        <v>#N/A</v>
      </c>
      <c r="M10" s="203" t="e">
        <f>VLOOKUP(K10,'пр.взв.'!B7:F22,3,FALSE)</f>
        <v>#N/A</v>
      </c>
      <c r="N10" s="203" t="e">
        <f>VLOOKUP(K10,'пр.взв.'!B7:E22,4,FALSE)</f>
        <v>#N/A</v>
      </c>
      <c r="O10" s="204"/>
      <c r="P10" s="218"/>
      <c r="Q10" s="145"/>
      <c r="R10" s="211"/>
    </row>
    <row r="11" spans="1:18" ht="12.75" customHeight="1">
      <c r="A11" s="185"/>
      <c r="B11" s="217"/>
      <c r="C11" s="202"/>
      <c r="D11" s="204"/>
      <c r="E11" s="204"/>
      <c r="F11" s="204"/>
      <c r="G11" s="204"/>
      <c r="H11" s="145"/>
      <c r="I11" s="144"/>
      <c r="J11" s="185"/>
      <c r="K11" s="217"/>
      <c r="L11" s="202"/>
      <c r="M11" s="204"/>
      <c r="N11" s="204"/>
      <c r="O11" s="204"/>
      <c r="P11" s="204"/>
      <c r="Q11" s="145"/>
      <c r="R11" s="144"/>
    </row>
    <row r="12" spans="1:18" ht="12.75" customHeight="1">
      <c r="A12" s="185"/>
      <c r="B12" s="207">
        <v>7</v>
      </c>
      <c r="C12" s="209" t="e">
        <f>VLOOKUP(B12,'пр.взв.'!B7:E22,2,FALSE)</f>
        <v>#N/A</v>
      </c>
      <c r="D12" s="211" t="e">
        <f>VLOOKUP(B12,'пр.взв.'!B7:F22,3,FALSE)</f>
        <v>#N/A</v>
      </c>
      <c r="E12" s="211" t="e">
        <f>VLOOKUP(B12,'пр.взв.'!B7:E22,4,FALSE)</f>
        <v>#N/A</v>
      </c>
      <c r="F12" s="213"/>
      <c r="G12" s="213"/>
      <c r="H12" s="149"/>
      <c r="I12" s="149"/>
      <c r="J12" s="185"/>
      <c r="K12" s="207">
        <v>8</v>
      </c>
      <c r="L12" s="209" t="e">
        <f>VLOOKUP(K12,'пр.взв.'!B7:E22,2,FALSE)</f>
        <v>#N/A</v>
      </c>
      <c r="M12" s="211" t="e">
        <f>VLOOKUP(K12,'пр.взв.'!B7:F22,3,FALSE)</f>
        <v>#N/A</v>
      </c>
      <c r="N12" s="211" t="e">
        <f>VLOOKUP(K12,'пр.взв.'!B7:E22,4,FALSE)</f>
        <v>#N/A</v>
      </c>
      <c r="O12" s="213"/>
      <c r="P12" s="213"/>
      <c r="Q12" s="149"/>
      <c r="R12" s="149"/>
    </row>
    <row r="13" spans="1:18" ht="12.75" customHeight="1">
      <c r="A13" s="186"/>
      <c r="B13" s="216"/>
      <c r="C13" s="202"/>
      <c r="D13" s="204"/>
      <c r="E13" s="204"/>
      <c r="F13" s="205"/>
      <c r="G13" s="205"/>
      <c r="H13" s="150"/>
      <c r="I13" s="150"/>
      <c r="J13" s="186"/>
      <c r="K13" s="216"/>
      <c r="L13" s="202"/>
      <c r="M13" s="204"/>
      <c r="N13" s="204"/>
      <c r="O13" s="205"/>
      <c r="P13" s="205"/>
      <c r="Q13" s="150"/>
      <c r="R13" s="150"/>
    </row>
    <row r="16" spans="2:18" ht="24.75" customHeight="1" thickBot="1">
      <c r="B16" s="65" t="s">
        <v>2</v>
      </c>
      <c r="C16" s="221" t="s">
        <v>34</v>
      </c>
      <c r="D16" s="221"/>
      <c r="E16" s="221"/>
      <c r="F16" s="221"/>
      <c r="G16" s="221"/>
      <c r="H16" s="221"/>
      <c r="I16" s="221"/>
      <c r="J16" s="74"/>
      <c r="K16" s="65" t="s">
        <v>3</v>
      </c>
      <c r="L16" s="221" t="s">
        <v>34</v>
      </c>
      <c r="M16" s="221"/>
      <c r="N16" s="221"/>
      <c r="O16" s="221"/>
      <c r="P16" s="221"/>
      <c r="Q16" s="221"/>
      <c r="R16" s="221"/>
    </row>
    <row r="17" spans="1:18" ht="12.75" customHeight="1">
      <c r="A17" s="115" t="s">
        <v>31</v>
      </c>
      <c r="B17" s="189" t="s">
        <v>5</v>
      </c>
      <c r="C17" s="191" t="s">
        <v>6</v>
      </c>
      <c r="D17" s="191" t="s">
        <v>7</v>
      </c>
      <c r="E17" s="191" t="s">
        <v>15</v>
      </c>
      <c r="F17" s="193" t="s">
        <v>16</v>
      </c>
      <c r="G17" s="194" t="s">
        <v>18</v>
      </c>
      <c r="H17" s="196" t="s">
        <v>19</v>
      </c>
      <c r="I17" s="198" t="s">
        <v>17</v>
      </c>
      <c r="J17" s="115" t="s">
        <v>31</v>
      </c>
      <c r="K17" s="189" t="s">
        <v>5</v>
      </c>
      <c r="L17" s="191" t="s">
        <v>6</v>
      </c>
      <c r="M17" s="191" t="s">
        <v>7</v>
      </c>
      <c r="N17" s="191" t="s">
        <v>15</v>
      </c>
      <c r="O17" s="193" t="s">
        <v>16</v>
      </c>
      <c r="P17" s="194" t="s">
        <v>18</v>
      </c>
      <c r="Q17" s="196" t="s">
        <v>19</v>
      </c>
      <c r="R17" s="198" t="s">
        <v>17</v>
      </c>
    </row>
    <row r="18" spans="1:18" ht="12.75" customHeight="1" thickBot="1">
      <c r="A18" s="116"/>
      <c r="B18" s="190" t="s">
        <v>5</v>
      </c>
      <c r="C18" s="192" t="s">
        <v>6</v>
      </c>
      <c r="D18" s="192" t="s">
        <v>7</v>
      </c>
      <c r="E18" s="192" t="s">
        <v>15</v>
      </c>
      <c r="F18" s="192" t="s">
        <v>16</v>
      </c>
      <c r="G18" s="195"/>
      <c r="H18" s="197"/>
      <c r="I18" s="118" t="s">
        <v>17</v>
      </c>
      <c r="J18" s="116"/>
      <c r="K18" s="190" t="s">
        <v>5</v>
      </c>
      <c r="L18" s="192" t="s">
        <v>6</v>
      </c>
      <c r="M18" s="192" t="s">
        <v>7</v>
      </c>
      <c r="N18" s="192" t="s">
        <v>15</v>
      </c>
      <c r="O18" s="192" t="s">
        <v>16</v>
      </c>
      <c r="P18" s="195"/>
      <c r="Q18" s="197"/>
      <c r="R18" s="118" t="s">
        <v>17</v>
      </c>
    </row>
    <row r="19" spans="1:18" ht="12.75" customHeight="1">
      <c r="A19" s="184">
        <v>1</v>
      </c>
      <c r="B19" s="199"/>
      <c r="C19" s="201" t="e">
        <f>VLOOKUP(B19,'пр.взв.'!B7:E22,2,FALSE)</f>
        <v>#N/A</v>
      </c>
      <c r="D19" s="203" t="e">
        <f>VLOOKUP(B19,'пр.взв.'!B7:F22,3,FALSE)</f>
        <v>#N/A</v>
      </c>
      <c r="E19" s="203" t="e">
        <f>VLOOKUP(B19,'пр.взв.'!B7:E22,4,FALSE)</f>
        <v>#N/A</v>
      </c>
      <c r="F19" s="205"/>
      <c r="G19" s="206"/>
      <c r="H19" s="152"/>
      <c r="I19" s="150"/>
      <c r="J19" s="184">
        <v>2</v>
      </c>
      <c r="K19" s="199"/>
      <c r="L19" s="201" t="e">
        <f>VLOOKUP(K19,'пр.взв.'!B7:E22,2,FALSE)</f>
        <v>#N/A</v>
      </c>
      <c r="M19" s="203" t="e">
        <f>VLOOKUP(K19,'пр.взв.'!B7:F22,3,FALSE)</f>
        <v>#N/A</v>
      </c>
      <c r="N19" s="203" t="e">
        <f>VLOOKUP(K19,'пр.взв.'!B7:E22,4,FALSE)</f>
        <v>#N/A</v>
      </c>
      <c r="O19" s="205"/>
      <c r="P19" s="206"/>
      <c r="Q19" s="152"/>
      <c r="R19" s="150"/>
    </row>
    <row r="20" spans="1:18" ht="12.75" customHeight="1">
      <c r="A20" s="185"/>
      <c r="B20" s="200"/>
      <c r="C20" s="202"/>
      <c r="D20" s="204"/>
      <c r="E20" s="204"/>
      <c r="F20" s="204"/>
      <c r="G20" s="204"/>
      <c r="H20" s="145"/>
      <c r="I20" s="144"/>
      <c r="J20" s="185"/>
      <c r="K20" s="200"/>
      <c r="L20" s="202"/>
      <c r="M20" s="204"/>
      <c r="N20" s="204"/>
      <c r="O20" s="204"/>
      <c r="P20" s="204"/>
      <c r="Q20" s="145"/>
      <c r="R20" s="144"/>
    </row>
    <row r="21" spans="1:18" ht="12.75" customHeight="1">
      <c r="A21" s="185"/>
      <c r="B21" s="207"/>
      <c r="C21" s="209" t="e">
        <f>VLOOKUP(B21,'пр.взв.'!B7:E22,2,FALSE)</f>
        <v>#N/A</v>
      </c>
      <c r="D21" s="211" t="e">
        <f>VLOOKUP(B21,'пр.взв.'!B7:F22,3,FALSE)</f>
        <v>#N/A</v>
      </c>
      <c r="E21" s="211" t="e">
        <f>VLOOKUP(B21,'пр.взв.'!B7:E22,4,FALSE)</f>
        <v>#N/A</v>
      </c>
      <c r="F21" s="213"/>
      <c r="G21" s="213"/>
      <c r="H21" s="149"/>
      <c r="I21" s="149"/>
      <c r="J21" s="185"/>
      <c r="K21" s="207"/>
      <c r="L21" s="209" t="e">
        <f>VLOOKUP(K21,'пр.взв.'!B7:E22,2,FALSE)</f>
        <v>#N/A</v>
      </c>
      <c r="M21" s="211" t="e">
        <f>VLOOKUP(K21,'пр.взв.'!B7:F22,3,FALSE)</f>
        <v>#N/A</v>
      </c>
      <c r="N21" s="211" t="e">
        <f>VLOOKUP(K21,'пр.взв.'!B7:E22,4,FALSE)</f>
        <v>#N/A</v>
      </c>
      <c r="O21" s="213"/>
      <c r="P21" s="213"/>
      <c r="Q21" s="149"/>
      <c r="R21" s="149"/>
    </row>
    <row r="22" spans="1:18" ht="12.75" customHeight="1">
      <c r="A22" s="186"/>
      <c r="B22" s="216"/>
      <c r="C22" s="202"/>
      <c r="D22" s="204"/>
      <c r="E22" s="204"/>
      <c r="F22" s="205"/>
      <c r="G22" s="205"/>
      <c r="H22" s="150"/>
      <c r="I22" s="150"/>
      <c r="J22" s="186"/>
      <c r="K22" s="216"/>
      <c r="L22" s="202"/>
      <c r="M22" s="204"/>
      <c r="N22" s="204"/>
      <c r="O22" s="205"/>
      <c r="P22" s="205"/>
      <c r="Q22" s="150"/>
      <c r="R22" s="150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28" t="s">
        <v>11</v>
      </c>
      <c r="D1" s="229"/>
      <c r="E1" s="229"/>
      <c r="F1" s="229"/>
      <c r="G1" s="229"/>
      <c r="H1" s="230"/>
      <c r="I1" s="231" t="s">
        <v>52</v>
      </c>
      <c r="J1" s="232"/>
      <c r="K1" s="232"/>
      <c r="L1" s="232"/>
      <c r="M1" s="232"/>
      <c r="N1" s="233"/>
    </row>
    <row r="2" spans="2:18" ht="26.25" customHeight="1" thickBot="1">
      <c r="B2" s="41"/>
      <c r="C2" s="222" t="str">
        <f>HYPERLINK('пр.взв.'!A4)</f>
        <v>Weight category 38F  кg.</v>
      </c>
      <c r="D2" s="223"/>
      <c r="E2" s="223"/>
      <c r="F2" s="223"/>
      <c r="G2" s="223"/>
      <c r="H2" s="224"/>
      <c r="I2" s="225" t="s">
        <v>53</v>
      </c>
      <c r="J2" s="226"/>
      <c r="K2" s="226"/>
      <c r="L2" s="226"/>
      <c r="M2" s="226"/>
      <c r="N2" s="227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40"/>
      <c r="O4" s="40"/>
    </row>
    <row r="5" spans="1:15" ht="15" customHeight="1" thickBot="1">
      <c r="A5" s="277">
        <v>1</v>
      </c>
      <c r="B5" s="279" t="s">
        <v>54</v>
      </c>
      <c r="C5" s="281">
        <v>1998</v>
      </c>
      <c r="D5" s="243" t="s">
        <v>55</v>
      </c>
      <c r="K5" s="270">
        <v>1</v>
      </c>
      <c r="L5" s="272"/>
      <c r="M5" s="274" t="s">
        <v>54</v>
      </c>
      <c r="N5" s="260" t="s">
        <v>60</v>
      </c>
      <c r="O5" s="40"/>
    </row>
    <row r="6" spans="1:15" ht="15" customHeight="1">
      <c r="A6" s="278"/>
      <c r="B6" s="280"/>
      <c r="C6" s="282"/>
      <c r="D6" s="244"/>
      <c r="E6" s="237">
        <v>1</v>
      </c>
      <c r="K6" s="271"/>
      <c r="L6" s="273"/>
      <c r="M6" s="275"/>
      <c r="N6" s="261"/>
      <c r="O6" s="40"/>
    </row>
    <row r="7" spans="1:15" ht="15" customHeight="1" thickBot="1">
      <c r="A7" s="245">
        <v>5</v>
      </c>
      <c r="B7" s="283" t="e">
        <f>VLOOKUP(A7,'пр.взв.'!B7:F22,2,FALSE)</f>
        <v>#N/A</v>
      </c>
      <c r="C7" s="285" t="e">
        <f>VLOOKUP(A7,'пр.взв.'!B7:F22,3,FALSE)</f>
        <v>#N/A</v>
      </c>
      <c r="D7" s="249" t="e">
        <f>VLOOKUP(A7,'пр.взв.'!B9:F24,4,FALSE)</f>
        <v>#N/A</v>
      </c>
      <c r="E7" s="238"/>
      <c r="F7" s="6"/>
      <c r="G7" s="30"/>
      <c r="K7" s="262">
        <v>2</v>
      </c>
      <c r="L7" s="264"/>
      <c r="M7" s="266" t="s">
        <v>61</v>
      </c>
      <c r="N7" s="268" t="s">
        <v>49</v>
      </c>
      <c r="O7" s="40"/>
    </row>
    <row r="8" spans="1:15" ht="15" customHeight="1" thickBot="1">
      <c r="A8" s="246"/>
      <c r="B8" s="284"/>
      <c r="C8" s="286"/>
      <c r="D8" s="250"/>
      <c r="F8" s="2"/>
      <c r="G8" s="237">
        <v>1</v>
      </c>
      <c r="K8" s="263"/>
      <c r="L8" s="265"/>
      <c r="M8" s="267"/>
      <c r="N8" s="269"/>
      <c r="O8" s="40"/>
    </row>
    <row r="9" spans="1:15" ht="15" customHeight="1" thickBot="1">
      <c r="A9" s="277">
        <v>3</v>
      </c>
      <c r="B9" s="287" t="e">
        <f>VLOOKUP(A9,'пр.взв.'!B7:F22,2,FALSE)</f>
        <v>#N/A</v>
      </c>
      <c r="C9" s="289" t="e">
        <f>VLOOKUP(A9,'пр.взв.'!B7:F22,3,FALSE)</f>
        <v>#N/A</v>
      </c>
      <c r="D9" s="247" t="e">
        <f>VLOOKUP(A9,'пр.взв.'!B11:F26,4,FALSE)</f>
        <v>#N/A</v>
      </c>
      <c r="F9" s="2"/>
      <c r="G9" s="238"/>
      <c r="H9" s="27"/>
      <c r="K9" s="240"/>
      <c r="L9" s="255"/>
      <c r="M9" s="257"/>
      <c r="N9" s="251"/>
      <c r="O9" s="40"/>
    </row>
    <row r="10" spans="1:15" ht="15" customHeight="1">
      <c r="A10" s="278"/>
      <c r="B10" s="288"/>
      <c r="C10" s="290"/>
      <c r="D10" s="248"/>
      <c r="E10" s="237"/>
      <c r="F10" s="1"/>
      <c r="G10" s="30"/>
      <c r="H10" s="28"/>
      <c r="K10" s="259"/>
      <c r="L10" s="256"/>
      <c r="M10" s="258"/>
      <c r="N10" s="252"/>
      <c r="O10" s="40"/>
    </row>
    <row r="11" spans="1:15" ht="15" customHeight="1" thickBot="1">
      <c r="A11" s="245">
        <v>7</v>
      </c>
      <c r="B11" s="283" t="e">
        <f>VLOOKUP(A11,'пр.взв.'!B7:F22,2,FALSE)</f>
        <v>#N/A</v>
      </c>
      <c r="C11" s="285" t="e">
        <f>VLOOKUP(A11,'пр.взв.'!B7:F22,3,FALSE)</f>
        <v>#N/A</v>
      </c>
      <c r="D11" s="249" t="e">
        <f>VLOOKUP(A11,'пр.взв.'!B13:F28,4,FALSE)</f>
        <v>#N/A</v>
      </c>
      <c r="E11" s="238"/>
      <c r="G11" s="2"/>
      <c r="H11" s="28"/>
      <c r="K11" s="240"/>
      <c r="L11" s="255"/>
      <c r="M11" s="257"/>
      <c r="N11" s="251"/>
      <c r="O11" s="40"/>
    </row>
    <row r="12" spans="1:15" ht="15" customHeight="1" thickBot="1">
      <c r="A12" s="246"/>
      <c r="B12" s="284"/>
      <c r="C12" s="286"/>
      <c r="D12" s="250"/>
      <c r="G12" s="2"/>
      <c r="H12" s="28"/>
      <c r="K12" s="259"/>
      <c r="L12" s="256"/>
      <c r="M12" s="258"/>
      <c r="N12" s="252"/>
      <c r="O12" s="40"/>
    </row>
    <row r="13" spans="1:15" ht="15" customHeight="1">
      <c r="A13" s="241" t="s">
        <v>30</v>
      </c>
      <c r="D13" s="38"/>
      <c r="G13" s="2"/>
      <c r="H13" s="28"/>
      <c r="I13" s="235">
        <v>1</v>
      </c>
      <c r="K13" s="240"/>
      <c r="L13" s="255"/>
      <c r="M13" s="257"/>
      <c r="N13" s="251"/>
      <c r="O13" s="40"/>
    </row>
    <row r="14" spans="1:15" ht="15" customHeight="1" thickBot="1">
      <c r="A14" s="242"/>
      <c r="D14" s="38"/>
      <c r="G14" s="2"/>
      <c r="H14" s="28"/>
      <c r="I14" s="236"/>
      <c r="K14" s="259"/>
      <c r="L14" s="256"/>
      <c r="M14" s="258"/>
      <c r="N14" s="252"/>
      <c r="O14" s="40"/>
    </row>
    <row r="15" spans="1:15" ht="15" customHeight="1" thickBot="1">
      <c r="A15" s="277">
        <v>2</v>
      </c>
      <c r="B15" s="279" t="s">
        <v>56</v>
      </c>
      <c r="C15" s="281">
        <v>1997</v>
      </c>
      <c r="D15" s="243" t="s">
        <v>57</v>
      </c>
      <c r="G15" s="2"/>
      <c r="H15" s="28"/>
      <c r="K15" s="240"/>
      <c r="L15" s="255"/>
      <c r="M15" s="257"/>
      <c r="N15" s="251"/>
      <c r="O15" s="40"/>
    </row>
    <row r="16" spans="1:15" ht="15" customHeight="1">
      <c r="A16" s="278"/>
      <c r="B16" s="280"/>
      <c r="C16" s="282"/>
      <c r="D16" s="244"/>
      <c r="E16" s="237">
        <v>2</v>
      </c>
      <c r="G16" s="2"/>
      <c r="H16" s="28"/>
      <c r="K16" s="259"/>
      <c r="L16" s="256"/>
      <c r="M16" s="258"/>
      <c r="N16" s="252"/>
      <c r="O16" s="40"/>
    </row>
    <row r="17" spans="1:15" ht="15" customHeight="1" thickBot="1">
      <c r="A17" s="245">
        <v>6</v>
      </c>
      <c r="B17" s="283" t="e">
        <f>VLOOKUP(A17,'пр.взв.'!B7:F22,2,FALSE)</f>
        <v>#N/A</v>
      </c>
      <c r="C17" s="285" t="e">
        <f>VLOOKUP(A17,'пр.взв.'!B7:F22,3,FALSE)</f>
        <v>#N/A</v>
      </c>
      <c r="D17" s="249" t="e">
        <f>VLOOKUP(A17,'пр.взв.'!B7:F22,4,FALSE)</f>
        <v>#N/A</v>
      </c>
      <c r="E17" s="238"/>
      <c r="F17" s="6"/>
      <c r="G17" s="30"/>
      <c r="H17" s="28"/>
      <c r="K17" s="253"/>
      <c r="L17" s="255"/>
      <c r="M17" s="257"/>
      <c r="N17" s="251"/>
      <c r="O17" s="40"/>
    </row>
    <row r="18" spans="1:15" ht="15" customHeight="1" thickBot="1">
      <c r="A18" s="246"/>
      <c r="B18" s="284"/>
      <c r="C18" s="286"/>
      <c r="D18" s="250"/>
      <c r="F18" s="2"/>
      <c r="G18" s="237">
        <v>2</v>
      </c>
      <c r="H18" s="29"/>
      <c r="K18" s="254"/>
      <c r="L18" s="256"/>
      <c r="M18" s="258"/>
      <c r="N18" s="252"/>
      <c r="O18" s="40"/>
    </row>
    <row r="19" spans="1:15" ht="15" customHeight="1" thickBot="1">
      <c r="A19" s="277">
        <v>4</v>
      </c>
      <c r="B19" s="287" t="e">
        <f>VLOOKUP(A19,'пр.взв.'!B7:F22,2,FALSE)</f>
        <v>#N/A</v>
      </c>
      <c r="C19" s="289" t="e">
        <f>VLOOKUP(A19,'пр.взв.'!B7:F22,3,FALSE)</f>
        <v>#N/A</v>
      </c>
      <c r="D19" s="247" t="e">
        <f>VLOOKUP(A19,'пр.взв.'!B7:F22,4,FALSE)</f>
        <v>#N/A</v>
      </c>
      <c r="F19" s="2"/>
      <c r="G19" s="238"/>
      <c r="H19" s="2"/>
      <c r="K19" s="253"/>
      <c r="L19" s="255"/>
      <c r="M19" s="257"/>
      <c r="N19" s="251"/>
      <c r="O19" s="40"/>
    </row>
    <row r="20" spans="1:15" ht="15" customHeight="1">
      <c r="A20" s="278"/>
      <c r="B20" s="288"/>
      <c r="C20" s="290"/>
      <c r="D20" s="248"/>
      <c r="E20" s="237"/>
      <c r="F20" s="1"/>
      <c r="G20" s="30"/>
      <c r="H20" s="2"/>
      <c r="K20" s="254"/>
      <c r="L20" s="256"/>
      <c r="M20" s="258"/>
      <c r="N20" s="252"/>
      <c r="O20" s="40"/>
    </row>
    <row r="21" spans="1:15" ht="15" customHeight="1" thickBot="1">
      <c r="A21" s="245">
        <v>8</v>
      </c>
      <c r="B21" s="283" t="e">
        <f>VLOOKUP(A21,'пр.взв.'!B7:F22,2,FALSE)</f>
        <v>#N/A</v>
      </c>
      <c r="C21" s="285" t="e">
        <f>VLOOKUP(A21,'пр.взв.'!B7:F22,3,FALSE)</f>
        <v>#N/A</v>
      </c>
      <c r="D21" s="249" t="e">
        <f>VLOOKUP(A21,'пр.взв.'!B7:F22,4,FALSE)</f>
        <v>#N/A</v>
      </c>
      <c r="E21" s="238"/>
      <c r="G21" s="2"/>
      <c r="H21" s="2"/>
      <c r="N21" s="40"/>
      <c r="O21" s="40"/>
    </row>
    <row r="22" spans="1:15" ht="15" customHeight="1" thickBot="1">
      <c r="A22" s="246"/>
      <c r="B22" s="284"/>
      <c r="C22" s="286"/>
      <c r="D22" s="250"/>
      <c r="G22" s="2"/>
      <c r="H22" s="2"/>
      <c r="N22" s="40"/>
      <c r="O22" s="40"/>
    </row>
    <row r="23" spans="1:13" ht="45" customHeight="1">
      <c r="A23" s="239"/>
      <c r="B23" s="239"/>
      <c r="C23" s="239"/>
      <c r="D23" s="239"/>
      <c r="E23" s="239"/>
      <c r="F23" s="239"/>
      <c r="G23" s="239"/>
      <c r="H23" s="239"/>
      <c r="I23" s="12"/>
      <c r="J23" s="12"/>
      <c r="K23" s="12"/>
      <c r="L23" s="12"/>
      <c r="M23" s="12"/>
    </row>
    <row r="24" spans="1:13" ht="37.5" customHeight="1">
      <c r="A24" s="81"/>
      <c r="B24" s="12"/>
      <c r="C24" s="12"/>
      <c r="D24" s="12"/>
      <c r="E24" s="12"/>
      <c r="F24" s="81"/>
      <c r="G24" s="12"/>
      <c r="H24" s="12"/>
      <c r="I24" s="12"/>
      <c r="J24" s="12"/>
      <c r="K24" s="12"/>
      <c r="L24" s="12"/>
      <c r="M24" s="12"/>
    </row>
    <row r="25" spans="1:13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 customHeight="1">
      <c r="A26" s="240"/>
      <c r="B26" s="12"/>
      <c r="C26" s="12"/>
      <c r="D26" s="12"/>
      <c r="E26" s="12"/>
      <c r="F26" s="240"/>
      <c r="G26" s="12"/>
      <c r="H26" s="12"/>
      <c r="I26" s="12"/>
      <c r="J26" s="12"/>
      <c r="K26" s="12"/>
      <c r="L26" s="12"/>
      <c r="M26" s="12"/>
    </row>
    <row r="27" spans="1:13" ht="12.75" customHeight="1">
      <c r="A27" s="240"/>
      <c r="B27" s="12"/>
      <c r="C27" s="12"/>
      <c r="D27" s="12"/>
      <c r="E27" s="12"/>
      <c r="F27" s="240"/>
      <c r="G27" s="12"/>
      <c r="H27" s="12"/>
      <c r="I27" s="12"/>
      <c r="J27" s="12"/>
      <c r="K27" s="12"/>
      <c r="L27" s="12"/>
      <c r="M27" s="12"/>
    </row>
    <row r="28" spans="1:13" ht="15.75" customHeight="1">
      <c r="A28" s="12"/>
      <c r="B28" s="12"/>
      <c r="C28" s="234"/>
      <c r="D28" s="12"/>
      <c r="E28" s="12"/>
      <c r="F28" s="12"/>
      <c r="G28" s="12"/>
      <c r="H28" s="12"/>
      <c r="I28" s="12"/>
      <c r="J28" s="234"/>
      <c r="K28" s="234"/>
      <c r="L28" s="12"/>
      <c r="M28" s="12"/>
    </row>
    <row r="29" spans="1:13" ht="12.75" customHeight="1">
      <c r="A29" s="12"/>
      <c r="B29" s="12"/>
      <c r="C29" s="276"/>
      <c r="D29" s="12"/>
      <c r="E29" s="12"/>
      <c r="F29" s="12"/>
      <c r="G29" s="12"/>
      <c r="H29" s="12"/>
      <c r="I29" s="12"/>
      <c r="J29" s="234"/>
      <c r="K29" s="234"/>
      <c r="L29" s="12"/>
      <c r="M29" s="12"/>
    </row>
    <row r="30" spans="1:13" ht="13.5" customHeight="1">
      <c r="A30" s="240"/>
      <c r="B30" s="12"/>
      <c r="C30" s="12"/>
      <c r="D30" s="12"/>
      <c r="E30" s="12"/>
      <c r="F30" s="240"/>
      <c r="G30" s="12"/>
      <c r="H30" s="12"/>
      <c r="I30" s="12"/>
      <c r="J30" s="12"/>
      <c r="K30" s="12"/>
      <c r="L30" s="12"/>
      <c r="M30" s="12"/>
    </row>
    <row r="31" spans="1:13" ht="12.75">
      <c r="A31" s="240"/>
      <c r="B31" s="12"/>
      <c r="C31" s="12"/>
      <c r="D31" s="12"/>
      <c r="E31" s="12"/>
      <c r="F31" s="240"/>
      <c r="G31" s="12"/>
      <c r="H31" s="12"/>
      <c r="I31" s="12"/>
      <c r="J31" s="12"/>
      <c r="K31" s="12"/>
      <c r="L31" s="12"/>
      <c r="M31" s="12"/>
    </row>
    <row r="32" spans="1:13" ht="12.75">
      <c r="A32" s="13" t="str">
        <f>HYPERLINK('[1]реквизиты'!$A$11)</f>
        <v>Chiaf referee</v>
      </c>
      <c r="B32" s="10"/>
      <c r="C32" s="10"/>
      <c r="D32" s="10"/>
      <c r="E32" s="2"/>
      <c r="F32" s="44" t="s">
        <v>59</v>
      </c>
      <c r="I32" s="16" t="s">
        <v>58</v>
      </c>
      <c r="J32" s="12"/>
      <c r="K32" s="12"/>
      <c r="L32" s="12"/>
      <c r="M32" s="12"/>
    </row>
    <row r="33" spans="4:5" ht="12.75">
      <c r="D33" s="2"/>
      <c r="E33" s="2"/>
    </row>
    <row r="34" spans="4:5" ht="12.75">
      <c r="D34" s="2"/>
      <c r="E34" s="2"/>
    </row>
    <row r="35" spans="4:5" ht="12.75">
      <c r="D35" s="2"/>
      <c r="E35" s="2"/>
    </row>
    <row r="36" spans="1:7" ht="12.75">
      <c r="A36" s="10"/>
      <c r="B36" s="10"/>
      <c r="C36" s="10"/>
      <c r="D36" s="10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0"/>
      <c r="E37" s="14"/>
      <c r="F37" s="44" t="str">
        <f>HYPERLINK('[1]реквизиты'!$G$13)</f>
        <v>A. Sheyko</v>
      </c>
      <c r="I37" s="19" t="str">
        <f>HYPERLINK('[1]реквизиты'!$G$14)</f>
        <v>/BLR/</v>
      </c>
    </row>
    <row r="38" spans="4:5" ht="12.75">
      <c r="D38" s="2"/>
      <c r="E38" s="2"/>
    </row>
    <row r="39" spans="4:5" ht="12.75">
      <c r="D39" s="2"/>
      <c r="E39" s="2"/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2012-09-22T15:45:44Z</cp:lastPrinted>
  <dcterms:created xsi:type="dcterms:W3CDTF">1996-10-08T23:32:33Z</dcterms:created>
  <dcterms:modified xsi:type="dcterms:W3CDTF">2012-09-24T12:32:48Z</dcterms:modified>
  <cp:category/>
  <cp:version/>
  <cp:contentType/>
  <cp:contentStatus/>
</cp:coreProperties>
</file>