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5"/>
  </bookViews>
  <sheets>
    <sheet name="Наградной лист" sheetId="1" r:id="rId1"/>
    <sheet name="полуфинал" sheetId="2" r:id="rId2"/>
    <sheet name="пр.взв." sheetId="3" r:id="rId3"/>
    <sheet name="стартвый " sheetId="4" r:id="rId4"/>
    <sheet name="Круги" sheetId="5" r:id="rId5"/>
    <sheet name="пр.хода" sheetId="6" r:id="rId6"/>
  </sheets>
  <externalReferences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<sst xmlns="http://schemas.openxmlformats.org/spreadsheetml/2006/main" count="202" uniqueCount="74">
  <si>
    <t>А</t>
  </si>
  <si>
    <t>А1</t>
  </si>
  <si>
    <t>A</t>
  </si>
  <si>
    <t>B</t>
  </si>
  <si>
    <t>В1</t>
  </si>
  <si>
    <t>№ or</t>
  </si>
  <si>
    <t>№ j</t>
  </si>
  <si>
    <t>Name</t>
  </si>
  <si>
    <t>Yob., Rank</t>
  </si>
  <si>
    <t>Country/Team</t>
  </si>
  <si>
    <t>Coach</t>
  </si>
  <si>
    <t>B1</t>
  </si>
  <si>
    <t>PROTOKOL of competitions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</si>
  <si>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</si>
  <si>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</si>
  <si>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</si>
  <si>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</si>
  <si>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</si>
  <si>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</si>
  <si>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</si>
  <si>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</si>
  <si>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</si>
  <si>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</si>
  <si>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b</t>
  </si>
  <si>
    <t>FINAL</t>
  </si>
  <si>
    <t>НM</t>
  </si>
  <si>
    <t>LJ</t>
  </si>
  <si>
    <t>PROTOKOL of final</t>
  </si>
  <si>
    <t>STRUCTURE OF PAIRS ON CIRCLES</t>
  </si>
  <si>
    <t>1/4</t>
  </si>
  <si>
    <t>"A"</t>
  </si>
  <si>
    <t>"B"</t>
  </si>
  <si>
    <t>№ m</t>
  </si>
  <si>
    <t>Year of a birth</t>
  </si>
  <si>
    <t>CIRCLE (Круг)</t>
  </si>
  <si>
    <t>Semifinal (Полуфинал)</t>
  </si>
  <si>
    <t>НАГРАДНОЙ ЛИСТ</t>
  </si>
  <si>
    <t>I p</t>
  </si>
  <si>
    <t>II p</t>
  </si>
  <si>
    <t>III p</t>
  </si>
  <si>
    <t>Тренер победителя:</t>
  </si>
  <si>
    <t>Награждение проводят:</t>
  </si>
  <si>
    <t>Contest for 3 place</t>
  </si>
  <si>
    <t>PARPILLON Hortense</t>
  </si>
  <si>
    <t>1993</t>
  </si>
  <si>
    <t>FRA</t>
  </si>
  <si>
    <t xml:space="preserve"> SHATRAUSKAYA Rehina</t>
  </si>
  <si>
    <t>1992</t>
  </si>
  <si>
    <t>BLR</t>
  </si>
  <si>
    <t>BOSTAN Maria</t>
  </si>
  <si>
    <t>MDA</t>
  </si>
  <si>
    <t>KOSTENKO Valentina</t>
  </si>
  <si>
    <t>RUS</t>
  </si>
  <si>
    <t>SHEVCHENKO Anastasiya</t>
  </si>
  <si>
    <t>UKR</t>
  </si>
  <si>
    <t>LAZARYAN Asya</t>
  </si>
  <si>
    <t>1994</t>
  </si>
  <si>
    <t>ARM</t>
  </si>
  <si>
    <t>Weight category  56F кg.</t>
  </si>
  <si>
    <t>3</t>
  </si>
  <si>
    <t>4</t>
  </si>
  <si>
    <t>V.Buhval</t>
  </si>
  <si>
    <t>Europen Chempiohship Youth (1996-1997) on SAMBO</t>
  </si>
  <si>
    <t>Petras Patricia</t>
  </si>
  <si>
    <t>ROU</t>
  </si>
  <si>
    <t>Nikolova Veselina</t>
  </si>
  <si>
    <t>Bugriy Anna</t>
  </si>
  <si>
    <t>Weight cayegory 56 kg.</t>
  </si>
  <si>
    <t>Sukhoparova Mariia</t>
  </si>
  <si>
    <t>Zievyte SandraZi</t>
  </si>
  <si>
    <t>LIT</t>
  </si>
  <si>
    <t>Zhuk Nastassia</t>
  </si>
  <si>
    <t>BUL</t>
  </si>
  <si>
    <t>September 22-23, 2012  Tallinn, Estoniy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</si>
</sst>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9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0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0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sz val="12"/>
      <name val="Arial Cyr"/>
      <family val="0"/>
    </font>
    <font>
      <b/>
      <sz val="12"/>
      <color indexed="9"/>
      <name val="Arial Cyr"/>
      <family val="0"/>
    </font>
    <font>
      <sz val="12"/>
      <name val="Arial Narrow"/>
      <family val="2"/>
    </font>
    <font>
      <b/>
      <sz val="8"/>
      <name val="Arial Narrow"/>
      <family val="2"/>
    </font>
    <font>
      <b/>
      <sz val="10"/>
      <name val="Arial Cyr"/>
      <family val="0"/>
    </font>
    <font>
      <sz val="11"/>
      <name val="Arial Narrow"/>
      <family val="2"/>
    </font>
    <font>
      <sz val="10"/>
      <name val="Arial Cyr"/>
      <family val="0"/>
    </font>
    <font>
      <b/>
      <sz val="12"/>
      <color indexed="10"/>
      <name val="Arial Narrow"/>
      <family val="2"/>
    </font>
    <font>
      <sz val="10"/>
      <color indexed="10"/>
      <name val="Arial Narrow"/>
      <family val="2"/>
    </font>
    <font>
      <sz val="10"/>
      <color indexed="10"/>
      <name val="Arial Cyr"/>
      <family val="0"/>
    </font>
    <font>
      <b/>
      <sz val="11"/>
      <name val="Arial Narrow"/>
      <family val="2"/>
    </font>
    <font>
      <b/>
      <sz val="11"/>
      <name val="Arial Cyr"/>
      <family val="0"/>
    </font>
    <font>
      <b/>
      <sz val="14"/>
      <name val="Arial Cyr"/>
      <family val="0"/>
    </font>
    <font>
      <b/>
      <sz val="14"/>
      <name val="Arial"/>
      <family val="2"/>
    </font>
    <font>
      <b/>
      <sz val="9"/>
      <name val="Arial Narrow"/>
      <family val="2"/>
    </font>
    <font>
      <b/>
      <sz val="9"/>
      <name val="Arial"/>
      <family val="0"/>
    </font>
    <font>
      <u val="single"/>
      <sz val="10"/>
      <color indexed="36"/>
      <name val="Arial"/>
      <family val="0"/>
    </font>
    <font>
      <sz val="12"/>
      <color indexed="10"/>
      <name val="Arial"/>
      <family val="0"/>
    </font>
    <font>
      <sz val="12"/>
      <color indexed="10"/>
      <name val="Arial Narrow"/>
      <family val="2"/>
    </font>
    <font>
      <b/>
      <i/>
      <sz val="12"/>
      <name val="Arial"/>
      <family val="2"/>
    </font>
    <font>
      <sz val="14"/>
      <name val="Arial"/>
      <family val="0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i/>
      <sz val="12"/>
      <name val="Bodoni MT Black"/>
      <family val="1"/>
    </font>
    <font>
      <b/>
      <sz val="11"/>
      <color indexed="9"/>
      <name val="Arial Narrow"/>
      <family val="2"/>
    </font>
    <font>
      <sz val="11"/>
      <color indexed="9"/>
      <name val="Arial Narrow"/>
      <family val="2"/>
    </font>
    <font>
      <sz val="12"/>
      <color indexed="9"/>
      <name val="Arial Narrow"/>
      <family val="2"/>
    </font>
  </fonts>
  <fills count="10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0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15" applyFont="1" applyAlignment="1">
      <alignment/>
    </xf>
    <xf numFmtId="0" fontId="0" fillId="0" borderId="0" xfId="15" applyFont="1" applyAlignment="1">
      <alignment horizontal="left"/>
    </xf>
    <xf numFmtId="0" fontId="0" fillId="0" borderId="0" xfId="0" applyFont="1" applyAlignment="1">
      <alignment/>
    </xf>
    <xf numFmtId="0" fontId="0" fillId="0" borderId="2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3" fillId="0" borderId="0" xfId="15" applyFont="1" applyFill="1" applyBorder="1" applyAlignment="1">
      <alignment horizontal="left"/>
    </xf>
    <xf numFmtId="0" fontId="3" fillId="0" borderId="0" xfId="15" applyFont="1" applyBorder="1" applyAlignment="1">
      <alignment/>
    </xf>
    <xf numFmtId="0" fontId="3" fillId="0" borderId="2" xfId="0" applyFont="1" applyBorder="1" applyAlignment="1">
      <alignment/>
    </xf>
    <xf numFmtId="0" fontId="0" fillId="0" borderId="0" xfId="15" applyFont="1" applyBorder="1" applyAlignment="1">
      <alignment/>
    </xf>
    <xf numFmtId="0" fontId="3" fillId="0" borderId="0" xfId="15" applyFont="1" applyBorder="1" applyAlignment="1">
      <alignment/>
    </xf>
    <xf numFmtId="0" fontId="3" fillId="0" borderId="1" xfId="0" applyFont="1" applyBorder="1" applyAlignment="1">
      <alignment/>
    </xf>
    <xf numFmtId="0" fontId="0" fillId="0" borderId="0" xfId="15" applyFon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3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15" applyNumberFormat="1" applyFont="1" applyAlignment="1">
      <alignment vertical="center" wrapText="1"/>
    </xf>
    <xf numFmtId="49" fontId="0" fillId="0" borderId="4" xfId="0" applyNumberFormat="1" applyBorder="1" applyAlignment="1">
      <alignment horizontal="center" vertical="center"/>
    </xf>
    <xf numFmtId="0" fontId="3" fillId="0" borderId="0" xfId="15" applyFont="1" applyBorder="1" applyAlignment="1">
      <alignment vertical="center" wrapText="1"/>
    </xf>
    <xf numFmtId="0" fontId="3" fillId="0" borderId="1" xfId="15" applyFont="1" applyBorder="1" applyAlignment="1">
      <alignment/>
    </xf>
    <xf numFmtId="49" fontId="0" fillId="0" borderId="0" xfId="0" applyNumberFormat="1" applyBorder="1" applyAlignment="1">
      <alignment vertical="center"/>
    </xf>
    <xf numFmtId="0" fontId="3" fillId="0" borderId="0" xfId="15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15" applyNumberFormat="1" applyFont="1" applyAlignment="1">
      <alignment vertical="center" wrapText="1"/>
    </xf>
    <xf numFmtId="0" fontId="0" fillId="0" borderId="0" xfId="15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3" fillId="0" borderId="0" xfId="15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9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178" fontId="12" fillId="0" borderId="0" xfId="16" applyFont="1" applyFill="1" applyBorder="1" applyAlignment="1">
      <alignment vertical="center" wrapText="1"/>
    </xf>
    <xf numFmtId="0" fontId="4" fillId="0" borderId="0" xfId="15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178" fontId="11" fillId="0" borderId="0" xfId="16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justify" wrapText="1"/>
    </xf>
    <xf numFmtId="0" fontId="14" fillId="0" borderId="9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left"/>
    </xf>
    <xf numFmtId="0" fontId="25" fillId="0" borderId="14" xfId="0" applyFont="1" applyBorder="1" applyAlignment="1">
      <alignment horizontal="left"/>
    </xf>
    <xf numFmtId="0" fontId="26" fillId="0" borderId="15" xfId="0" applyFont="1" applyBorder="1" applyAlignment="1">
      <alignment/>
    </xf>
    <xf numFmtId="0" fontId="9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49" fontId="0" fillId="0" borderId="0" xfId="0" applyNumberFormat="1" applyAlignment="1">
      <alignment/>
    </xf>
    <xf numFmtId="49" fontId="13" fillId="0" borderId="0" xfId="0" applyNumberFormat="1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15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4" fillId="0" borderId="0" xfId="15" applyNumberFormat="1" applyFont="1" applyBorder="1" applyAlignment="1">
      <alignment vertical="center" wrapText="1"/>
    </xf>
    <xf numFmtId="0" fontId="31" fillId="0" borderId="0" xfId="0" applyFont="1" applyAlignment="1">
      <alignment/>
    </xf>
    <xf numFmtId="0" fontId="0" fillId="0" borderId="0" xfId="0" applyAlignment="1">
      <alignment horizontal="right"/>
    </xf>
    <xf numFmtId="0" fontId="31" fillId="0" borderId="2" xfId="0" applyFont="1" applyBorder="1" applyAlignment="1">
      <alignment/>
    </xf>
    <xf numFmtId="0" fontId="31" fillId="0" borderId="0" xfId="0" applyFont="1" applyBorder="1" applyAlignment="1">
      <alignment/>
    </xf>
    <xf numFmtId="0" fontId="31" fillId="0" borderId="1" xfId="0" applyFont="1" applyBorder="1" applyAlignment="1">
      <alignment/>
    </xf>
    <xf numFmtId="0" fontId="22" fillId="0" borderId="13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 wrapText="1"/>
    </xf>
    <xf numFmtId="0" fontId="23" fillId="0" borderId="0" xfId="15" applyFont="1" applyAlignment="1">
      <alignment horizontal="center" vertical="center"/>
    </xf>
    <xf numFmtId="0" fontId="31" fillId="0" borderId="9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 wrapText="1"/>
    </xf>
    <xf numFmtId="0" fontId="31" fillId="0" borderId="18" xfId="0" applyFont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 wrapText="1"/>
    </xf>
    <xf numFmtId="0" fontId="33" fillId="2" borderId="9" xfId="0" applyFont="1" applyFill="1" applyBorder="1" applyAlignment="1">
      <alignment horizontal="center" vertical="center"/>
    </xf>
    <xf numFmtId="0" fontId="33" fillId="2" borderId="21" xfId="0" applyFont="1" applyFill="1" applyBorder="1" applyAlignment="1">
      <alignment horizontal="center" vertical="center"/>
    </xf>
    <xf numFmtId="0" fontId="33" fillId="2" borderId="18" xfId="0" applyFont="1" applyFill="1" applyBorder="1" applyAlignment="1">
      <alignment horizontal="center" vertical="center"/>
    </xf>
    <xf numFmtId="0" fontId="34" fillId="0" borderId="16" xfId="0" applyFont="1" applyBorder="1" applyAlignment="1">
      <alignment horizontal="left" vertical="center" wrapText="1"/>
    </xf>
    <xf numFmtId="0" fontId="34" fillId="0" borderId="0" xfId="0" applyFont="1" applyBorder="1" applyAlignment="1">
      <alignment horizontal="left" vertical="center" wrapText="1"/>
    </xf>
    <xf numFmtId="0" fontId="31" fillId="0" borderId="22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33" fillId="3" borderId="9" xfId="0" applyFont="1" applyFill="1" applyBorder="1" applyAlignment="1">
      <alignment horizontal="center" vertical="center"/>
    </xf>
    <xf numFmtId="0" fontId="33" fillId="3" borderId="21" xfId="0" applyFont="1" applyFill="1" applyBorder="1" applyAlignment="1">
      <alignment horizontal="center" vertical="center"/>
    </xf>
    <xf numFmtId="0" fontId="33" fillId="3" borderId="18" xfId="0" applyFont="1" applyFill="1" applyBorder="1" applyAlignment="1">
      <alignment horizontal="center" vertical="center"/>
    </xf>
    <xf numFmtId="0" fontId="33" fillId="4" borderId="9" xfId="0" applyFont="1" applyFill="1" applyBorder="1" applyAlignment="1">
      <alignment horizontal="center" vertical="center"/>
    </xf>
    <xf numFmtId="0" fontId="33" fillId="4" borderId="21" xfId="0" applyFont="1" applyFill="1" applyBorder="1" applyAlignment="1">
      <alignment horizontal="center" vertical="center"/>
    </xf>
    <xf numFmtId="0" fontId="33" fillId="4" borderId="18" xfId="0" applyFont="1" applyFill="1" applyBorder="1" applyAlignment="1">
      <alignment horizontal="center" vertical="center"/>
    </xf>
    <xf numFmtId="0" fontId="30" fillId="5" borderId="23" xfId="15" applyFont="1" applyFill="1" applyBorder="1" applyAlignment="1" applyProtection="1">
      <alignment horizontal="center" vertical="center" wrapText="1"/>
      <protection/>
    </xf>
    <xf numFmtId="0" fontId="30" fillId="5" borderId="10" xfId="15" applyFont="1" applyFill="1" applyBorder="1" applyAlignment="1" applyProtection="1">
      <alignment horizontal="center" vertical="center" wrapText="1"/>
      <protection/>
    </xf>
    <xf numFmtId="0" fontId="30" fillId="5" borderId="24" xfId="15" applyFont="1" applyFill="1" applyBorder="1" applyAlignment="1" applyProtection="1">
      <alignment horizontal="center" vertical="center" wrapText="1"/>
      <protection/>
    </xf>
    <xf numFmtId="0" fontId="0" fillId="0" borderId="16" xfId="15" applyFont="1" applyBorder="1" applyAlignment="1" applyProtection="1">
      <alignment horizontal="center" vertical="center" wrapText="1"/>
      <protection/>
    </xf>
    <xf numFmtId="0" fontId="31" fillId="0" borderId="0" xfId="0" applyFont="1" applyAlignment="1">
      <alignment horizontal="center" vertical="center"/>
    </xf>
    <xf numFmtId="0" fontId="32" fillId="3" borderId="23" xfId="15" applyFont="1" applyFill="1" applyBorder="1" applyAlignment="1">
      <alignment horizontal="center" vertical="center"/>
    </xf>
    <xf numFmtId="0" fontId="32" fillId="3" borderId="10" xfId="15" applyFont="1" applyFill="1" applyBorder="1" applyAlignment="1">
      <alignment horizontal="center" vertical="center"/>
    </xf>
    <xf numFmtId="0" fontId="32" fillId="3" borderId="24" xfId="15" applyFont="1" applyFill="1" applyBorder="1" applyAlignment="1">
      <alignment horizontal="center" vertical="center"/>
    </xf>
    <xf numFmtId="178" fontId="11" fillId="0" borderId="13" xfId="16" applyFont="1" applyBorder="1" applyAlignment="1">
      <alignment horizontal="center" vertical="center" wrapText="1"/>
    </xf>
    <xf numFmtId="178" fontId="11" fillId="0" borderId="25" xfId="16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11" fillId="0" borderId="26" xfId="16" applyNumberFormat="1" applyFont="1" applyBorder="1" applyAlignment="1">
      <alignment horizontal="center" vertical="center" wrapText="1"/>
    </xf>
    <xf numFmtId="0" fontId="11" fillId="0" borderId="27" xfId="16" applyNumberFormat="1" applyFont="1" applyBorder="1" applyAlignment="1">
      <alignment horizontal="center" vertical="center" wrapText="1"/>
    </xf>
    <xf numFmtId="178" fontId="12" fillId="4" borderId="13" xfId="16" applyFont="1" applyFill="1" applyBorder="1" applyAlignment="1">
      <alignment horizontal="center" vertical="center" wrapText="1"/>
    </xf>
    <xf numFmtId="178" fontId="12" fillId="4" borderId="25" xfId="16" applyFont="1" applyFill="1" applyBorder="1" applyAlignment="1">
      <alignment horizontal="center" vertical="center" wrapText="1"/>
    </xf>
    <xf numFmtId="0" fontId="13" fillId="0" borderId="28" xfId="0" applyFont="1" applyBorder="1" applyAlignment="1">
      <alignment horizontal="left" vertical="center" wrapText="1"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178" fontId="11" fillId="0" borderId="1" xfId="16" applyFont="1" applyBorder="1" applyAlignment="1">
      <alignment horizontal="center" vertical="center" wrapText="1"/>
    </xf>
    <xf numFmtId="178" fontId="11" fillId="0" borderId="31" xfId="16" applyFont="1" applyBorder="1" applyAlignment="1">
      <alignment horizontal="center" vertical="center" wrapText="1"/>
    </xf>
    <xf numFmtId="0" fontId="13" fillId="0" borderId="30" xfId="0" applyFont="1" applyBorder="1" applyAlignment="1">
      <alignment horizontal="left" vertical="center" wrapText="1"/>
    </xf>
    <xf numFmtId="178" fontId="12" fillId="3" borderId="32" xfId="16" applyFont="1" applyFill="1" applyBorder="1" applyAlignment="1">
      <alignment horizontal="center" vertical="center" wrapText="1"/>
    </xf>
    <xf numFmtId="178" fontId="12" fillId="3" borderId="25" xfId="16" applyFont="1" applyFill="1" applyBorder="1" applyAlignment="1">
      <alignment horizontal="center" vertical="center" wrapText="1"/>
    </xf>
    <xf numFmtId="178" fontId="11" fillId="0" borderId="33" xfId="16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24" fillId="0" borderId="0" xfId="15" applyNumberFormat="1" applyFont="1" applyAlignment="1">
      <alignment horizontal="center" vertical="center" wrapText="1"/>
    </xf>
    <xf numFmtId="0" fontId="24" fillId="0" borderId="0" xfId="0" applyNumberFormat="1" applyFont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3" fillId="0" borderId="0" xfId="15" applyFont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49" fontId="4" fillId="0" borderId="37" xfId="0" applyNumberFormat="1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38" xfId="0" applyNumberFormat="1" applyFont="1" applyBorder="1" applyAlignment="1">
      <alignment horizontal="center" vertical="center" wrapText="1"/>
    </xf>
    <xf numFmtId="49" fontId="4" fillId="0" borderId="39" xfId="0" applyNumberFormat="1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3" fillId="0" borderId="0" xfId="15" applyFont="1" applyBorder="1" applyAlignment="1">
      <alignment horizontal="center" vertical="center" wrapText="1"/>
    </xf>
    <xf numFmtId="0" fontId="1" fillId="0" borderId="0" xfId="15" applyNumberFormat="1" applyFont="1" applyAlignment="1" applyProtection="1">
      <alignment horizontal="center" vertical="center" wrapText="1"/>
      <protection/>
    </xf>
    <xf numFmtId="0" fontId="0" fillId="0" borderId="0" xfId="15" applyFont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3" fillId="0" borderId="23" xfId="15" applyFont="1" applyBorder="1" applyAlignment="1">
      <alignment horizontal="center" vertical="center" wrapText="1"/>
    </xf>
    <xf numFmtId="0" fontId="3" fillId="0" borderId="10" xfId="15" applyFont="1" applyBorder="1" applyAlignment="1">
      <alignment horizontal="center" vertical="center" wrapText="1"/>
    </xf>
    <xf numFmtId="0" fontId="3" fillId="0" borderId="24" xfId="15" applyFont="1" applyBorder="1" applyAlignment="1">
      <alignment horizontal="center" vertical="center" wrapText="1"/>
    </xf>
    <xf numFmtId="0" fontId="0" fillId="0" borderId="0" xfId="15" applyNumberFormat="1" applyFont="1" applyBorder="1" applyAlignment="1">
      <alignment horizontal="center" vertical="center" wrapText="1"/>
    </xf>
    <xf numFmtId="0" fontId="1" fillId="0" borderId="23" xfId="15" applyNumberFormat="1" applyFont="1" applyFill="1" applyBorder="1" applyAlignment="1">
      <alignment horizontal="center" vertical="center" wrapText="1"/>
    </xf>
    <xf numFmtId="0" fontId="1" fillId="0" borderId="10" xfId="15" applyNumberFormat="1" applyFont="1" applyFill="1" applyBorder="1" applyAlignment="1">
      <alignment horizontal="center" vertical="center" wrapText="1"/>
    </xf>
    <xf numFmtId="0" fontId="1" fillId="0" borderId="24" xfId="15" applyNumberFormat="1" applyFont="1" applyFill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3" fillId="0" borderId="13" xfId="15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13" xfId="15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3" fillId="0" borderId="32" xfId="15" applyFont="1" applyBorder="1" applyAlignment="1">
      <alignment horizontal="left" vertical="center" wrapText="1"/>
    </xf>
    <xf numFmtId="0" fontId="13" fillId="0" borderId="32" xfId="15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38" fillId="0" borderId="32" xfId="15" applyFont="1" applyBorder="1" applyAlignment="1">
      <alignment horizontal="left" vertical="center" wrapText="1"/>
    </xf>
    <xf numFmtId="0" fontId="38" fillId="0" borderId="25" xfId="0" applyFont="1" applyBorder="1" applyAlignment="1">
      <alignment horizontal="left" vertical="center" wrapText="1"/>
    </xf>
    <xf numFmtId="0" fontId="38" fillId="0" borderId="32" xfId="15" applyFont="1" applyBorder="1" applyAlignment="1">
      <alignment horizontal="center" vertical="center" wrapText="1"/>
    </xf>
    <xf numFmtId="0" fontId="38" fillId="0" borderId="25" xfId="0" applyFont="1" applyBorder="1" applyAlignment="1">
      <alignment horizontal="center" vertical="center" wrapText="1"/>
    </xf>
    <xf numFmtId="0" fontId="38" fillId="0" borderId="32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29" fillId="0" borderId="39" xfId="0" applyFont="1" applyBorder="1" applyAlignment="1">
      <alignment horizontal="center" vertical="center" wrapText="1"/>
    </xf>
    <xf numFmtId="0" fontId="29" fillId="0" borderId="38" xfId="0" applyFont="1" applyBorder="1" applyAlignment="1">
      <alignment horizontal="center" vertical="center" wrapText="1"/>
    </xf>
    <xf numFmtId="0" fontId="0" fillId="0" borderId="37" xfId="15" applyFont="1" applyBorder="1" applyAlignment="1">
      <alignment horizontal="left" vertical="center" wrapText="1"/>
    </xf>
    <xf numFmtId="0" fontId="6" fillId="0" borderId="37" xfId="0" applyFont="1" applyBorder="1" applyAlignment="1">
      <alignment horizontal="left" vertical="center" wrapText="1"/>
    </xf>
    <xf numFmtId="0" fontId="0" fillId="0" borderId="37" xfId="15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49" fontId="6" fillId="0" borderId="38" xfId="0" applyNumberFormat="1" applyFont="1" applyBorder="1" applyAlignment="1">
      <alignment horizontal="center" vertical="center" wrapText="1"/>
    </xf>
    <xf numFmtId="0" fontId="28" fillId="0" borderId="38" xfId="0" applyFont="1" applyBorder="1" applyAlignment="1">
      <alignment horizontal="center" vertical="center" wrapText="1"/>
    </xf>
    <xf numFmtId="0" fontId="28" fillId="0" borderId="37" xfId="0" applyFont="1" applyBorder="1" applyAlignment="1">
      <alignment horizontal="center" vertical="center" wrapText="1"/>
    </xf>
    <xf numFmtId="0" fontId="0" fillId="0" borderId="38" xfId="15" applyFont="1" applyBorder="1" applyAlignment="1">
      <alignment horizontal="left" vertical="center" wrapText="1"/>
    </xf>
    <xf numFmtId="0" fontId="0" fillId="0" borderId="38" xfId="15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13" fillId="0" borderId="43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49" fontId="13" fillId="0" borderId="36" xfId="0" applyNumberFormat="1" applyFont="1" applyBorder="1" applyAlignment="1">
      <alignment horizontal="center" vertical="center" wrapText="1"/>
    </xf>
    <xf numFmtId="0" fontId="29" fillId="0" borderId="41" xfId="0" applyFont="1" applyBorder="1" applyAlignment="1">
      <alignment horizontal="center" vertical="center" wrapText="1"/>
    </xf>
    <xf numFmtId="0" fontId="29" fillId="0" borderId="42" xfId="0" applyFont="1" applyBorder="1" applyAlignment="1">
      <alignment horizontal="center" vertical="center" wrapText="1"/>
    </xf>
    <xf numFmtId="0" fontId="13" fillId="0" borderId="41" xfId="15" applyFont="1" applyBorder="1" applyAlignment="1">
      <alignment horizontal="center" vertical="center" wrapText="1"/>
    </xf>
    <xf numFmtId="0" fontId="7" fillId="0" borderId="0" xfId="15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/>
    </xf>
    <xf numFmtId="49" fontId="6" fillId="0" borderId="37" xfId="0" applyNumberFormat="1" applyFont="1" applyBorder="1" applyAlignment="1">
      <alignment horizontal="center" vertical="center" wrapText="1"/>
    </xf>
    <xf numFmtId="0" fontId="29" fillId="0" borderId="37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29" fillId="0" borderId="43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left" vertical="center" wrapText="1"/>
    </xf>
    <xf numFmtId="0" fontId="6" fillId="0" borderId="4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16" fillId="0" borderId="45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left" vertical="center" wrapText="1"/>
    </xf>
    <xf numFmtId="0" fontId="21" fillId="0" borderId="32" xfId="0" applyFont="1" applyBorder="1" applyAlignment="1">
      <alignment horizontal="left" vertical="center" wrapText="1"/>
    </xf>
    <xf numFmtId="0" fontId="21" fillId="0" borderId="45" xfId="0" applyFont="1" applyBorder="1" applyAlignment="1">
      <alignment horizontal="left" vertical="center" wrapText="1"/>
    </xf>
    <xf numFmtId="0" fontId="21" fillId="0" borderId="15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/>
    </xf>
    <xf numFmtId="0" fontId="36" fillId="0" borderId="4" xfId="0" applyFont="1" applyBorder="1" applyAlignment="1">
      <alignment horizontal="left" vertical="center" wrapText="1"/>
    </xf>
    <xf numFmtId="0" fontId="36" fillId="0" borderId="27" xfId="0" applyFont="1" applyBorder="1" applyAlignment="1">
      <alignment horizontal="left" vertical="center" wrapText="1"/>
    </xf>
    <xf numFmtId="0" fontId="37" fillId="0" borderId="4" xfId="0" applyFont="1" applyBorder="1" applyAlignment="1">
      <alignment horizontal="center" vertical="center" wrapText="1"/>
    </xf>
    <xf numFmtId="0" fontId="37" fillId="0" borderId="27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/>
    </xf>
    <xf numFmtId="0" fontId="21" fillId="0" borderId="4" xfId="0" applyFont="1" applyBorder="1" applyAlignment="1">
      <alignment horizontal="left" vertical="center" wrapText="1"/>
    </xf>
    <xf numFmtId="0" fontId="21" fillId="0" borderId="27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9" fillId="6" borderId="8" xfId="0" applyNumberFormat="1" applyFont="1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0" fontId="6" fillId="5" borderId="14" xfId="0" applyFont="1" applyFill="1" applyBorder="1" applyAlignment="1">
      <alignment horizontal="center" vertical="center" wrapText="1"/>
    </xf>
    <xf numFmtId="0" fontId="15" fillId="5" borderId="14" xfId="0" applyFont="1" applyFill="1" applyBorder="1" applyAlignment="1">
      <alignment horizontal="center" vertical="center"/>
    </xf>
    <xf numFmtId="0" fontId="19" fillId="0" borderId="40" xfId="0" applyFont="1" applyFill="1" applyBorder="1" applyAlignment="1">
      <alignment horizontal="center" vertical="center" wrapText="1"/>
    </xf>
    <xf numFmtId="0" fontId="20" fillId="0" borderId="46" xfId="0" applyFont="1" applyFill="1" applyBorder="1" applyAlignment="1">
      <alignment horizontal="center" vertical="center"/>
    </xf>
    <xf numFmtId="0" fontId="6" fillId="7" borderId="13" xfId="0" applyFont="1" applyFill="1" applyBorder="1" applyAlignment="1">
      <alignment horizontal="center" vertical="center" wrapText="1"/>
    </xf>
    <xf numFmtId="0" fontId="15" fillId="7" borderId="14" xfId="0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 wrapText="1"/>
    </xf>
    <xf numFmtId="0" fontId="20" fillId="0" borderId="40" xfId="0" applyFont="1" applyFill="1" applyBorder="1" applyAlignment="1">
      <alignment horizontal="center" vertical="center"/>
    </xf>
    <xf numFmtId="0" fontId="6" fillId="6" borderId="14" xfId="0" applyFont="1" applyFill="1" applyBorder="1" applyAlignment="1">
      <alignment horizontal="center" vertical="center" wrapText="1"/>
    </xf>
    <xf numFmtId="0" fontId="15" fillId="6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17" fillId="0" borderId="47" xfId="0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 wrapText="1"/>
    </xf>
    <xf numFmtId="49" fontId="15" fillId="0" borderId="25" xfId="0" applyNumberFormat="1" applyFont="1" applyBorder="1" applyAlignment="1">
      <alignment horizontal="center" vertical="center"/>
    </xf>
    <xf numFmtId="0" fontId="19" fillId="0" borderId="40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/>
    </xf>
    <xf numFmtId="0" fontId="6" fillId="0" borderId="48" xfId="0" applyFont="1" applyBorder="1" applyAlignment="1">
      <alignment horizontal="left" vertical="center" wrapText="1"/>
    </xf>
    <xf numFmtId="0" fontId="15" fillId="0" borderId="29" xfId="0" applyFont="1" applyBorder="1" applyAlignment="1">
      <alignment horizontal="left" vertical="center"/>
    </xf>
    <xf numFmtId="0" fontId="17" fillId="0" borderId="35" xfId="0" applyFont="1" applyBorder="1" applyAlignment="1">
      <alignment horizontal="center" vertical="center"/>
    </xf>
    <xf numFmtId="49" fontId="15" fillId="0" borderId="14" xfId="0" applyNumberFormat="1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 wrapText="1"/>
    </xf>
    <xf numFmtId="0" fontId="20" fillId="0" borderId="40" xfId="0" applyFont="1" applyBorder="1" applyAlignment="1">
      <alignment horizontal="center" vertical="center"/>
    </xf>
    <xf numFmtId="0" fontId="15" fillId="0" borderId="48" xfId="0" applyFont="1" applyBorder="1" applyAlignment="1">
      <alignment horizontal="left" vertical="center"/>
    </xf>
    <xf numFmtId="0" fontId="9" fillId="0" borderId="8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7" fillId="0" borderId="32" xfId="0" applyFont="1" applyBorder="1" applyAlignment="1">
      <alignment horizontal="center" vertical="center" wrapText="1"/>
    </xf>
    <xf numFmtId="0" fontId="37" fillId="0" borderId="25" xfId="0" applyFont="1" applyBorder="1" applyAlignment="1">
      <alignment horizontal="center" vertical="center" wrapText="1"/>
    </xf>
    <xf numFmtId="0" fontId="9" fillId="6" borderId="9" xfId="0" applyNumberFormat="1" applyFont="1" applyFill="1" applyBorder="1" applyAlignment="1">
      <alignment horizontal="center" vertical="center"/>
    </xf>
    <xf numFmtId="0" fontId="9" fillId="6" borderId="17" xfId="0" applyNumberFormat="1" applyFont="1" applyFill="1" applyBorder="1" applyAlignment="1">
      <alignment horizontal="center" vertical="center"/>
    </xf>
    <xf numFmtId="0" fontId="9" fillId="6" borderId="18" xfId="0" applyNumberFormat="1" applyFont="1" applyFill="1" applyBorder="1" applyAlignment="1">
      <alignment horizontal="center" vertical="center"/>
    </xf>
    <xf numFmtId="0" fontId="9" fillId="6" borderId="20" xfId="0" applyNumberFormat="1" applyFont="1" applyFill="1" applyBorder="1" applyAlignment="1">
      <alignment horizontal="center" vertical="center"/>
    </xf>
    <xf numFmtId="0" fontId="9" fillId="7" borderId="8" xfId="0" applyNumberFormat="1" applyFont="1" applyFill="1" applyBorder="1" applyAlignment="1">
      <alignment horizontal="center" vertical="center"/>
    </xf>
    <xf numFmtId="0" fontId="0" fillId="7" borderId="15" xfId="0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3" fillId="8" borderId="23" xfId="15" applyNumberFormat="1" applyFont="1" applyFill="1" applyBorder="1" applyAlignment="1">
      <alignment horizontal="center" vertical="center" wrapText="1"/>
    </xf>
    <xf numFmtId="0" fontId="3" fillId="8" borderId="10" xfId="15" applyNumberFormat="1" applyFont="1" applyFill="1" applyBorder="1" applyAlignment="1">
      <alignment horizontal="center" vertical="center" wrapText="1"/>
    </xf>
    <xf numFmtId="0" fontId="3" fillId="8" borderId="24" xfId="15" applyNumberFormat="1" applyFont="1" applyFill="1" applyBorder="1" applyAlignment="1">
      <alignment horizontal="center" vertical="center" wrapText="1"/>
    </xf>
    <xf numFmtId="0" fontId="4" fillId="0" borderId="23" xfId="15" applyNumberFormat="1" applyFont="1" applyBorder="1" applyAlignment="1">
      <alignment horizontal="center" vertical="center" wrapText="1"/>
    </xf>
    <xf numFmtId="0" fontId="4" fillId="0" borderId="10" xfId="15" applyNumberFormat="1" applyFont="1" applyBorder="1" applyAlignment="1">
      <alignment horizontal="center" vertical="center" wrapText="1"/>
    </xf>
    <xf numFmtId="0" fontId="4" fillId="0" borderId="24" xfId="15" applyNumberFormat="1" applyFont="1" applyBorder="1" applyAlignment="1">
      <alignment horizontal="center" vertical="center" wrapText="1"/>
    </xf>
    <xf numFmtId="0" fontId="1" fillId="9" borderId="23" xfId="0" applyFont="1" applyFill="1" applyBorder="1" applyAlignment="1">
      <alignment horizontal="center" vertical="center"/>
    </xf>
    <xf numFmtId="0" fontId="1" fillId="9" borderId="10" xfId="0" applyFont="1" applyFill="1" applyBorder="1" applyAlignment="1">
      <alignment horizontal="center" vertical="center"/>
    </xf>
    <xf numFmtId="0" fontId="1" fillId="9" borderId="24" xfId="0" applyFont="1" applyFill="1" applyBorder="1" applyAlignment="1">
      <alignment horizontal="center" vertical="center"/>
    </xf>
    <xf numFmtId="0" fontId="35" fillId="0" borderId="23" xfId="15" applyNumberFormat="1" applyFont="1" applyFill="1" applyBorder="1" applyAlignment="1">
      <alignment horizontal="center" vertical="center" wrapText="1"/>
    </xf>
    <xf numFmtId="0" fontId="35" fillId="0" borderId="10" xfId="15" applyNumberFormat="1" applyFont="1" applyFill="1" applyBorder="1" applyAlignment="1">
      <alignment horizontal="center" vertical="center" wrapText="1"/>
    </xf>
    <xf numFmtId="0" fontId="35" fillId="0" borderId="24" xfId="15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\&#1056;&#1072;&#1073;&#1086;&#1095;&#1080;&#1081;%20&#1089;&#1090;&#1086;&#1083;\&#1055;&#1088;&#1086;&#1090;&#1086;&#1082;&#1086;&#1083;&#1099;%20&#1102;&#1085;&#1086;&#1096;&#1099;%20&#1080;%20&#1076;&#1077;&#1074;&#1091;&#1096;&#1082;&#1080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53;&#1072;&#1090;&#1072;&#1083;&#1080;\&#1052;&#1086;&#1080;%20&#1076;&#1086;&#1082;&#1091;&#1084;&#1077;&#1085;&#1090;&#1099;\&#1057;&#1077;&#1082;&#1088;&#1077;&#1090;&#1072;&#1088;&#1080;&#1072;&#1090;\&#1057;&#1086;&#1088;&#1077;&#1074;&#1085;&#1086;&#1074;&#1072;&#1085;&#1080;&#1103;\&#1063;&#1077;&#1084;&#1087;&#1080;&#1086;&#1085;&#1072;&#1090;%20&#1045;&#1074;&#1088;&#1086;&#1087;&#1099;%202008\&#1087;&#1088;&#1086;&#1090;&#1086;&#1082;&#1086;&#1083;&#1099;\&#1084;&#1077;n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Europe Championship  Youth/1992-93/  on SAMBO</v>
          </cell>
        </row>
        <row r="3">
          <cell r="A3" t="str">
            <v>April 15-19, 2010        Nea Moudania, Greece</v>
          </cell>
        </row>
        <row r="11">
          <cell r="A11" t="str">
            <v>Chiaf referee</v>
          </cell>
          <cell r="G11" t="str">
            <v>R. Baboyan</v>
          </cell>
        </row>
        <row r="12">
          <cell r="G12" t="str">
            <v>/RUS/</v>
          </cell>
        </row>
        <row r="13">
          <cell r="A13" t="str">
            <v>Chiaf secretary</v>
          </cell>
          <cell r="G13" t="str">
            <v>A. Sheyko</v>
          </cell>
        </row>
        <row r="14">
          <cell r="G14" t="str">
            <v>/BLR/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Т.ПР"/>
      <sheetName val="полуфинал"/>
      <sheetName val="пр.взв."/>
      <sheetName val="СТАРТОВЫЙ"/>
      <sheetName val="пр.хода"/>
      <sheetName val="регистрация"/>
      <sheetName val="реквизит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J40"/>
  <sheetViews>
    <sheetView workbookViewId="0" topLeftCell="A1">
      <selection activeCell="N15" sqref="N15"/>
    </sheetView>
  </sheetViews>
  <sheetFormatPr defaultColWidth="9.140625" defaultRowHeight="12.75"/>
  <sheetData>
    <row r="1" spans="1:8" ht="18" customHeight="1" thickBot="1">
      <c r="A1" s="105" t="str">
        <f>'[1]реквизиты'!$A$2</f>
        <v>Europe Championship  Youth/1992-93/  on SAMBO</v>
      </c>
      <c r="B1" s="106"/>
      <c r="C1" s="106"/>
      <c r="D1" s="106"/>
      <c r="E1" s="106"/>
      <c r="F1" s="106"/>
      <c r="G1" s="106"/>
      <c r="H1" s="107"/>
    </row>
    <row r="2" spans="1:8" ht="12.75">
      <c r="A2" s="108" t="str">
        <f>'[1]реквизиты'!$A$3</f>
        <v>April 15-19, 2010        Nea Moudania, Greece</v>
      </c>
      <c r="B2" s="108"/>
      <c r="C2" s="108"/>
      <c r="D2" s="108"/>
      <c r="E2" s="108"/>
      <c r="F2" s="108"/>
      <c r="G2" s="108"/>
      <c r="H2" s="108"/>
    </row>
    <row r="3" spans="1:8" ht="18.75" thickBot="1">
      <c r="A3" s="109" t="s">
        <v>36</v>
      </c>
      <c r="B3" s="109"/>
      <c r="C3" s="109"/>
      <c r="D3" s="109"/>
      <c r="E3" s="109"/>
      <c r="F3" s="109"/>
      <c r="G3" s="109"/>
      <c r="H3" s="109"/>
    </row>
    <row r="4" spans="2:8" ht="18.75" thickBot="1">
      <c r="B4" s="110" t="str">
        <f>'пр.взв.'!A4</f>
        <v>Weight category  56F кg.</v>
      </c>
      <c r="C4" s="111"/>
      <c r="D4" s="111"/>
      <c r="E4" s="111"/>
      <c r="F4" s="111"/>
      <c r="G4" s="112"/>
      <c r="H4" s="77"/>
    </row>
    <row r="5" spans="1:8" ht="18.75" thickBot="1">
      <c r="A5" s="77"/>
      <c r="B5" s="77"/>
      <c r="C5" s="77"/>
      <c r="D5" s="77"/>
      <c r="E5" s="77"/>
      <c r="F5" s="77"/>
      <c r="G5" s="77"/>
      <c r="H5" s="77"/>
    </row>
    <row r="6" spans="1:10" ht="18">
      <c r="A6" s="102" t="s">
        <v>37</v>
      </c>
      <c r="B6" s="95" t="e">
        <f>VLOOKUP(J6,'пр.взв.'!B7:F70,2,FALSE)</f>
        <v>#N/A</v>
      </c>
      <c r="C6" s="95"/>
      <c r="D6" s="95"/>
      <c r="E6" s="95"/>
      <c r="F6" s="95"/>
      <c r="G6" s="95"/>
      <c r="H6" s="88" t="e">
        <f>VLOOKUP(J6,'пр.взв.'!B7:F70,3,FALSE)</f>
        <v>#N/A</v>
      </c>
      <c r="I6" s="77"/>
      <c r="J6" s="78">
        <v>0</v>
      </c>
    </row>
    <row r="7" spans="1:10" ht="18">
      <c r="A7" s="103"/>
      <c r="B7" s="96"/>
      <c r="C7" s="96"/>
      <c r="D7" s="96"/>
      <c r="E7" s="96"/>
      <c r="F7" s="96"/>
      <c r="G7" s="96"/>
      <c r="H7" s="97"/>
      <c r="I7" s="77"/>
      <c r="J7" s="78"/>
    </row>
    <row r="8" spans="1:10" ht="18">
      <c r="A8" s="103"/>
      <c r="B8" s="98" t="e">
        <f>VLOOKUP(J6,'пр.взв.'!B7:F70,4,FALSE)</f>
        <v>#N/A</v>
      </c>
      <c r="C8" s="98"/>
      <c r="D8" s="98"/>
      <c r="E8" s="98"/>
      <c r="F8" s="98"/>
      <c r="G8" s="98"/>
      <c r="H8" s="97"/>
      <c r="I8" s="77"/>
      <c r="J8" s="78"/>
    </row>
    <row r="9" spans="1:10" ht="18.75" thickBot="1">
      <c r="A9" s="104"/>
      <c r="B9" s="90"/>
      <c r="C9" s="90"/>
      <c r="D9" s="90"/>
      <c r="E9" s="90"/>
      <c r="F9" s="90"/>
      <c r="G9" s="90"/>
      <c r="H9" s="91"/>
      <c r="I9" s="77"/>
      <c r="J9" s="78"/>
    </row>
    <row r="10" spans="1:10" ht="18.75" thickBot="1">
      <c r="A10" s="77"/>
      <c r="B10" s="77"/>
      <c r="C10" s="77"/>
      <c r="D10" s="77"/>
      <c r="E10" s="77"/>
      <c r="F10" s="77"/>
      <c r="G10" s="77"/>
      <c r="H10" s="77"/>
      <c r="I10" s="77"/>
      <c r="J10" s="78"/>
    </row>
    <row r="11" spans="1:10" ht="18">
      <c r="A11" s="99" t="s">
        <v>38</v>
      </c>
      <c r="B11" s="95" t="e">
        <f>VLOOKUP(J11,'пр.взв.'!B2:F75,2,FALSE)</f>
        <v>#N/A</v>
      </c>
      <c r="C11" s="95"/>
      <c r="D11" s="95"/>
      <c r="E11" s="95"/>
      <c r="F11" s="95"/>
      <c r="G11" s="95"/>
      <c r="H11" s="88" t="e">
        <f>VLOOKUP(J11,'пр.взв.'!B2:F75,3,FALSE)</f>
        <v>#N/A</v>
      </c>
      <c r="I11" s="77"/>
      <c r="J11" s="78">
        <v>0</v>
      </c>
    </row>
    <row r="12" spans="1:10" ht="18">
      <c r="A12" s="100"/>
      <c r="B12" s="96"/>
      <c r="C12" s="96"/>
      <c r="D12" s="96"/>
      <c r="E12" s="96"/>
      <c r="F12" s="96"/>
      <c r="G12" s="96"/>
      <c r="H12" s="97"/>
      <c r="I12" s="77"/>
      <c r="J12" s="78"/>
    </row>
    <row r="13" spans="1:10" ht="18">
      <c r="A13" s="100"/>
      <c r="B13" s="98" t="e">
        <f>VLOOKUP(J11,'пр.взв.'!B2:F75,4,FALSE)</f>
        <v>#N/A</v>
      </c>
      <c r="C13" s="98"/>
      <c r="D13" s="98"/>
      <c r="E13" s="98"/>
      <c r="F13" s="98"/>
      <c r="G13" s="98"/>
      <c r="H13" s="97"/>
      <c r="I13" s="77"/>
      <c r="J13" s="78"/>
    </row>
    <row r="14" spans="1:10" ht="18.75" thickBot="1">
      <c r="A14" s="101"/>
      <c r="B14" s="90"/>
      <c r="C14" s="90"/>
      <c r="D14" s="90"/>
      <c r="E14" s="90"/>
      <c r="F14" s="90"/>
      <c r="G14" s="90"/>
      <c r="H14" s="91"/>
      <c r="I14" s="77"/>
      <c r="J14" s="78"/>
    </row>
    <row r="15" spans="1:10" ht="18.75" thickBot="1">
      <c r="A15" s="77"/>
      <c r="B15" s="77"/>
      <c r="C15" s="77"/>
      <c r="D15" s="77"/>
      <c r="E15" s="77"/>
      <c r="F15" s="77"/>
      <c r="G15" s="77"/>
      <c r="H15" s="77"/>
      <c r="I15" s="77"/>
      <c r="J15" s="78"/>
    </row>
    <row r="16" spans="1:10" ht="18">
      <c r="A16" s="92" t="s">
        <v>39</v>
      </c>
      <c r="B16" s="95" t="e">
        <f>VLOOKUP(J16,'пр.взв.'!B1:F80,2,FALSE)</f>
        <v>#N/A</v>
      </c>
      <c r="C16" s="95"/>
      <c r="D16" s="95"/>
      <c r="E16" s="95"/>
      <c r="F16" s="95"/>
      <c r="G16" s="95"/>
      <c r="H16" s="88" t="e">
        <f>VLOOKUP(J16,'пр.взв.'!B1:F80,3,FALSE)</f>
        <v>#N/A</v>
      </c>
      <c r="I16" s="77"/>
      <c r="J16" s="78">
        <v>0</v>
      </c>
    </row>
    <row r="17" spans="1:10" ht="18">
      <c r="A17" s="93"/>
      <c r="B17" s="96"/>
      <c r="C17" s="96"/>
      <c r="D17" s="96"/>
      <c r="E17" s="96"/>
      <c r="F17" s="96"/>
      <c r="G17" s="96"/>
      <c r="H17" s="97"/>
      <c r="I17" s="77"/>
      <c r="J17" s="78"/>
    </row>
    <row r="18" spans="1:10" ht="18">
      <c r="A18" s="93"/>
      <c r="B18" s="98" t="e">
        <f>VLOOKUP(J16,'пр.взв.'!B1:F80,4,FALSE)</f>
        <v>#N/A</v>
      </c>
      <c r="C18" s="98"/>
      <c r="D18" s="98"/>
      <c r="E18" s="98"/>
      <c r="F18" s="98"/>
      <c r="G18" s="98"/>
      <c r="H18" s="97"/>
      <c r="I18" s="77"/>
      <c r="J18" s="78"/>
    </row>
    <row r="19" spans="1:10" ht="18.75" thickBot="1">
      <c r="A19" s="94"/>
      <c r="B19" s="90"/>
      <c r="C19" s="90"/>
      <c r="D19" s="90"/>
      <c r="E19" s="90"/>
      <c r="F19" s="90"/>
      <c r="G19" s="90"/>
      <c r="H19" s="91"/>
      <c r="I19" s="77"/>
      <c r="J19" s="78"/>
    </row>
    <row r="20" spans="1:10" ht="18.75" thickBot="1">
      <c r="A20" s="77"/>
      <c r="B20" s="77"/>
      <c r="C20" s="77"/>
      <c r="D20" s="77"/>
      <c r="E20" s="77"/>
      <c r="F20" s="77"/>
      <c r="G20" s="77"/>
      <c r="H20" s="77"/>
      <c r="I20" s="77"/>
      <c r="J20" s="78"/>
    </row>
    <row r="21" spans="1:10" ht="18">
      <c r="A21" s="92" t="s">
        <v>39</v>
      </c>
      <c r="B21" s="95" t="e">
        <f>VLOOKUP(J21,'пр.взв.'!B2:F85,2,FALSE)</f>
        <v>#N/A</v>
      </c>
      <c r="C21" s="95"/>
      <c r="D21" s="95"/>
      <c r="E21" s="95"/>
      <c r="F21" s="95"/>
      <c r="G21" s="95"/>
      <c r="H21" s="88" t="e">
        <f>VLOOKUP(J21,'пр.взв.'!B2:F85,3,FALSE)</f>
        <v>#N/A</v>
      </c>
      <c r="I21" s="77"/>
      <c r="J21" s="78">
        <v>0</v>
      </c>
    </row>
    <row r="22" spans="1:10" ht="18">
      <c r="A22" s="93"/>
      <c r="B22" s="96"/>
      <c r="C22" s="96"/>
      <c r="D22" s="96"/>
      <c r="E22" s="96"/>
      <c r="F22" s="96"/>
      <c r="G22" s="96"/>
      <c r="H22" s="97"/>
      <c r="I22" s="77"/>
      <c r="J22" s="78"/>
    </row>
    <row r="23" spans="1:9" ht="18">
      <c r="A23" s="93"/>
      <c r="B23" s="98" t="e">
        <f>VLOOKUP(J21,'пр.взв.'!B2:F85,4,FALSE)</f>
        <v>#N/A</v>
      </c>
      <c r="C23" s="98"/>
      <c r="D23" s="98"/>
      <c r="E23" s="98"/>
      <c r="F23" s="98"/>
      <c r="G23" s="98"/>
      <c r="H23" s="97"/>
      <c r="I23" s="77"/>
    </row>
    <row r="24" spans="1:9" ht="18.75" thickBot="1">
      <c r="A24" s="94"/>
      <c r="B24" s="90"/>
      <c r="C24" s="90"/>
      <c r="D24" s="90"/>
      <c r="E24" s="90"/>
      <c r="F24" s="90"/>
      <c r="G24" s="90"/>
      <c r="H24" s="91"/>
      <c r="I24" s="77"/>
    </row>
    <row r="25" spans="1:8" ht="18">
      <c r="A25" s="77"/>
      <c r="B25" s="77"/>
      <c r="C25" s="77"/>
      <c r="D25" s="77"/>
      <c r="E25" s="77"/>
      <c r="F25" s="77"/>
      <c r="G25" s="77"/>
      <c r="H25" s="77"/>
    </row>
    <row r="26" spans="1:8" ht="18">
      <c r="A26" s="77" t="s">
        <v>40</v>
      </c>
      <c r="B26" s="77"/>
      <c r="C26" s="77"/>
      <c r="D26" s="77"/>
      <c r="E26" s="77"/>
      <c r="F26" s="77"/>
      <c r="G26" s="77"/>
      <c r="H26" s="77"/>
    </row>
    <row r="27" ht="13.5" thickBot="1"/>
    <row r="28" spans="1:8" ht="12.75">
      <c r="A28" s="86"/>
      <c r="B28" s="87"/>
      <c r="C28" s="87"/>
      <c r="D28" s="87"/>
      <c r="E28" s="87"/>
      <c r="F28" s="87"/>
      <c r="G28" s="87"/>
      <c r="H28" s="88"/>
    </row>
    <row r="29" spans="1:8" ht="13.5" thickBot="1">
      <c r="A29" s="89"/>
      <c r="B29" s="90"/>
      <c r="C29" s="90"/>
      <c r="D29" s="90"/>
      <c r="E29" s="90"/>
      <c r="F29" s="90"/>
      <c r="G29" s="90"/>
      <c r="H29" s="91"/>
    </row>
    <row r="32" spans="1:8" ht="18">
      <c r="A32" s="77" t="s">
        <v>41</v>
      </c>
      <c r="B32" s="77"/>
      <c r="C32" s="77"/>
      <c r="D32" s="77"/>
      <c r="E32" s="77"/>
      <c r="F32" s="77"/>
      <c r="G32" s="77"/>
      <c r="H32" s="77"/>
    </row>
    <row r="33" spans="1:8" ht="18">
      <c r="A33" s="77"/>
      <c r="B33" s="77"/>
      <c r="C33" s="77"/>
      <c r="D33" s="77"/>
      <c r="E33" s="77"/>
      <c r="F33" s="77"/>
      <c r="G33" s="77"/>
      <c r="H33" s="77"/>
    </row>
    <row r="34" spans="1:8" ht="18">
      <c r="A34" s="77"/>
      <c r="B34" s="77"/>
      <c r="C34" s="77"/>
      <c r="D34" s="77"/>
      <c r="E34" s="77"/>
      <c r="F34" s="77"/>
      <c r="G34" s="77"/>
      <c r="H34" s="77"/>
    </row>
    <row r="35" spans="1:8" ht="18">
      <c r="A35" s="79"/>
      <c r="B35" s="79"/>
      <c r="C35" s="79"/>
      <c r="D35" s="79"/>
      <c r="E35" s="79"/>
      <c r="F35" s="79"/>
      <c r="G35" s="79"/>
      <c r="H35" s="79"/>
    </row>
    <row r="36" spans="1:8" ht="18">
      <c r="A36" s="80"/>
      <c r="B36" s="80"/>
      <c r="C36" s="80"/>
      <c r="D36" s="80"/>
      <c r="E36" s="80"/>
      <c r="F36" s="80"/>
      <c r="G36" s="80"/>
      <c r="H36" s="80"/>
    </row>
    <row r="37" spans="1:8" ht="18">
      <c r="A37" s="79"/>
      <c r="B37" s="79"/>
      <c r="C37" s="79"/>
      <c r="D37" s="79"/>
      <c r="E37" s="79"/>
      <c r="F37" s="79"/>
      <c r="G37" s="79"/>
      <c r="H37" s="79"/>
    </row>
    <row r="38" spans="1:8" ht="18">
      <c r="A38" s="81"/>
      <c r="B38" s="81"/>
      <c r="C38" s="81"/>
      <c r="D38" s="81"/>
      <c r="E38" s="81"/>
      <c r="F38" s="81"/>
      <c r="G38" s="81"/>
      <c r="H38" s="81"/>
    </row>
    <row r="39" spans="1:8" ht="18">
      <c r="A39" s="79"/>
      <c r="B39" s="79"/>
      <c r="C39" s="79"/>
      <c r="D39" s="79"/>
      <c r="E39" s="79"/>
      <c r="F39" s="79"/>
      <c r="G39" s="79"/>
      <c r="H39" s="79"/>
    </row>
    <row r="40" spans="1:8" ht="18">
      <c r="A40" s="81"/>
      <c r="B40" s="81"/>
      <c r="C40" s="81"/>
      <c r="D40" s="81"/>
      <c r="E40" s="81"/>
      <c r="F40" s="81"/>
      <c r="G40" s="81"/>
      <c r="H40" s="81"/>
    </row>
  </sheetData>
  <mergeCells count="21">
    <mergeCell ref="A1:H1"/>
    <mergeCell ref="A2:H2"/>
    <mergeCell ref="A3:H3"/>
    <mergeCell ref="B4:G4"/>
    <mergeCell ref="A6:A9"/>
    <mergeCell ref="B6:G7"/>
    <mergeCell ref="H6:H7"/>
    <mergeCell ref="B8:H9"/>
    <mergeCell ref="A11:A14"/>
    <mergeCell ref="B11:G12"/>
    <mergeCell ref="H11:H12"/>
    <mergeCell ref="B13:H14"/>
    <mergeCell ref="A16:A19"/>
    <mergeCell ref="B16:G17"/>
    <mergeCell ref="H16:H17"/>
    <mergeCell ref="B18:H19"/>
    <mergeCell ref="A28:H29"/>
    <mergeCell ref="A21:A24"/>
    <mergeCell ref="B21:G22"/>
    <mergeCell ref="H21:H22"/>
    <mergeCell ref="B23:H2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K26"/>
  <sheetViews>
    <sheetView workbookViewId="0" topLeftCell="A1">
      <selection activeCell="G5" sqref="G5"/>
    </sheetView>
  </sheetViews>
  <sheetFormatPr defaultColWidth="9.140625" defaultRowHeight="12.75"/>
  <cols>
    <col min="1" max="1" width="5.57421875" style="0" customWidth="1"/>
    <col min="2" max="2" width="7.8515625" style="0" customWidth="1"/>
    <col min="3" max="3" width="7.421875" style="0" customWidth="1"/>
    <col min="4" max="4" width="20.57421875" style="0" customWidth="1"/>
    <col min="5" max="5" width="12.00390625" style="0" customWidth="1"/>
    <col min="6" max="6" width="9.7109375" style="0" customWidth="1"/>
    <col min="7" max="7" width="27.00390625" style="0" customWidth="1"/>
    <col min="8" max="8" width="6.421875" style="0" customWidth="1"/>
    <col min="10" max="10" width="10.28125" style="0" customWidth="1"/>
    <col min="11" max="11" width="22.28125" style="0" customWidth="1"/>
  </cols>
  <sheetData>
    <row r="1" spans="1:11" ht="29.25" customHeight="1">
      <c r="A1" s="85" t="s">
        <v>27</v>
      </c>
      <c r="B1" s="83"/>
      <c r="C1" s="83"/>
      <c r="D1" s="83"/>
      <c r="E1" s="83"/>
      <c r="F1" s="83"/>
      <c r="G1" s="83"/>
      <c r="H1" s="83"/>
      <c r="I1" s="83"/>
      <c r="J1" s="83"/>
      <c r="K1" s="83"/>
    </row>
    <row r="2" spans="1:11" ht="27.75" customHeight="1">
      <c r="A2" s="85" t="str">
        <f>HYPERLINK('[1]реквизиты'!$A$2)</f>
        <v>Europe Championship  Youth/1992-93/  on SAMBO</v>
      </c>
      <c r="B2" s="83"/>
      <c r="C2" s="83"/>
      <c r="D2" s="83"/>
      <c r="E2" s="83"/>
      <c r="F2" s="83"/>
      <c r="G2" s="83"/>
      <c r="H2" s="83"/>
      <c r="I2" s="83"/>
      <c r="J2" s="83"/>
      <c r="K2" s="83"/>
    </row>
    <row r="3" spans="1:11" ht="18" customHeight="1">
      <c r="A3" s="137" t="str">
        <f>HYPERLINK('пр.взв.'!A4)</f>
        <v>Weight category  56F кg.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</row>
    <row r="4" spans="1:11" ht="27.75" customHeight="1" thickBot="1">
      <c r="A4" s="84" t="s">
        <v>42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ht="21" customHeight="1" thickBot="1">
      <c r="A5" s="60" t="s">
        <v>14</v>
      </c>
      <c r="B5" s="47" t="s">
        <v>6</v>
      </c>
      <c r="C5" s="49" t="s">
        <v>15</v>
      </c>
      <c r="D5" s="47" t="s">
        <v>7</v>
      </c>
      <c r="E5" s="50" t="s">
        <v>8</v>
      </c>
      <c r="F5" s="46" t="s">
        <v>16</v>
      </c>
      <c r="G5" s="51" t="s">
        <v>17</v>
      </c>
      <c r="H5" s="51" t="s">
        <v>19</v>
      </c>
      <c r="I5" s="51" t="s">
        <v>20</v>
      </c>
      <c r="J5" s="49" t="s">
        <v>18</v>
      </c>
      <c r="K5" s="51" t="s">
        <v>21</v>
      </c>
    </row>
    <row r="6" spans="1:11" ht="19.5" customHeight="1">
      <c r="A6" s="82">
        <v>1</v>
      </c>
      <c r="B6" s="117"/>
      <c r="C6" s="119" t="s">
        <v>22</v>
      </c>
      <c r="D6" s="121" t="e">
        <f>VLOOKUP(B6,'пр.взв.'!B7:E22,2,FALSE)</f>
        <v>#N/A</v>
      </c>
      <c r="E6" s="132" t="e">
        <f>VLOOKUP(B6,'пр.взв.'!B7:E22,3,FALSE)</f>
        <v>#N/A</v>
      </c>
      <c r="F6" s="139" t="e">
        <f>VLOOKUP(B6,'пр.взв.'!B7:E22,4,FALSE)</f>
        <v>#N/A</v>
      </c>
      <c r="G6" s="130"/>
      <c r="H6" s="113"/>
      <c r="I6" s="130"/>
      <c r="J6" s="113"/>
      <c r="K6" s="61" t="s">
        <v>25</v>
      </c>
    </row>
    <row r="7" spans="1:11" ht="19.5" customHeight="1" thickBot="1">
      <c r="A7" s="115"/>
      <c r="B7" s="118"/>
      <c r="C7" s="120"/>
      <c r="D7" s="122"/>
      <c r="E7" s="124"/>
      <c r="F7" s="134"/>
      <c r="G7" s="126"/>
      <c r="H7" s="114"/>
      <c r="I7" s="126"/>
      <c r="J7" s="114"/>
      <c r="K7" s="62" t="s">
        <v>2</v>
      </c>
    </row>
    <row r="8" spans="1:11" ht="19.5" customHeight="1">
      <c r="A8" s="115"/>
      <c r="B8" s="117"/>
      <c r="C8" s="128" t="s">
        <v>23</v>
      </c>
      <c r="D8" s="135" t="e">
        <f>VLOOKUP(B8,'пр.взв.'!B7:E22,2,FALSE)</f>
        <v>#N/A</v>
      </c>
      <c r="E8" s="123" t="e">
        <f>VLOOKUP(B8,'пр.взв.'!B7:E22,3,FALSE)</f>
        <v>#N/A</v>
      </c>
      <c r="F8" s="133" t="e">
        <f>VLOOKUP(B8,'пр.взв.'!B7:E22,4,FALSE)</f>
        <v>#N/A</v>
      </c>
      <c r="G8" s="125"/>
      <c r="H8" s="113"/>
      <c r="I8" s="130"/>
      <c r="J8" s="113"/>
      <c r="K8" s="62" t="s">
        <v>26</v>
      </c>
    </row>
    <row r="9" spans="1:11" ht="19.5" customHeight="1" thickBot="1">
      <c r="A9" s="116"/>
      <c r="B9" s="118"/>
      <c r="C9" s="129"/>
      <c r="D9" s="136"/>
      <c r="E9" s="124"/>
      <c r="F9" s="134"/>
      <c r="G9" s="126"/>
      <c r="H9" s="114"/>
      <c r="I9" s="126"/>
      <c r="J9" s="114"/>
      <c r="K9" s="63"/>
    </row>
    <row r="10" spans="1:11" ht="24" customHeight="1" thickBot="1">
      <c r="A10" s="12"/>
      <c r="B10" s="12"/>
      <c r="C10" s="52"/>
      <c r="D10" s="12"/>
      <c r="E10" s="53"/>
      <c r="F10" s="12"/>
      <c r="G10" s="12"/>
      <c r="H10" s="12"/>
      <c r="I10" s="12"/>
      <c r="J10" s="12"/>
      <c r="K10" s="12"/>
    </row>
    <row r="11" spans="1:11" ht="26.25" thickBot="1">
      <c r="A11" s="48" t="s">
        <v>14</v>
      </c>
      <c r="B11" s="47" t="s">
        <v>6</v>
      </c>
      <c r="C11" s="49" t="s">
        <v>15</v>
      </c>
      <c r="D11" s="47" t="s">
        <v>7</v>
      </c>
      <c r="E11" s="50" t="s">
        <v>8</v>
      </c>
      <c r="F11" s="46" t="s">
        <v>16</v>
      </c>
      <c r="G11" s="51" t="s">
        <v>17</v>
      </c>
      <c r="H11" s="51" t="s">
        <v>19</v>
      </c>
      <c r="I11" s="51" t="s">
        <v>20</v>
      </c>
      <c r="J11" s="49" t="s">
        <v>18</v>
      </c>
      <c r="K11" s="51" t="s">
        <v>21</v>
      </c>
    </row>
    <row r="12" spans="1:11" ht="19.5" customHeight="1">
      <c r="A12" s="82">
        <v>2</v>
      </c>
      <c r="B12" s="117"/>
      <c r="C12" s="119" t="s">
        <v>22</v>
      </c>
      <c r="D12" s="121" t="e">
        <f>VLOOKUP(B12,'пр.взв.'!B7:E22,2,FALSE)</f>
        <v>#N/A</v>
      </c>
      <c r="E12" s="132" t="e">
        <f>VLOOKUP(B12,'пр.взв.'!B7:E22,3,FALSE)</f>
        <v>#N/A</v>
      </c>
      <c r="F12" s="132" t="e">
        <f>VLOOKUP(B12,'пр.взв.'!B7:E22,4,FALSE)</f>
        <v>#N/A</v>
      </c>
      <c r="G12" s="130"/>
      <c r="H12" s="113"/>
      <c r="I12" s="130"/>
      <c r="J12" s="113"/>
      <c r="K12" s="61" t="s">
        <v>25</v>
      </c>
    </row>
    <row r="13" spans="1:11" ht="19.5" customHeight="1" thickBot="1">
      <c r="A13" s="115"/>
      <c r="B13" s="118"/>
      <c r="C13" s="120"/>
      <c r="D13" s="122"/>
      <c r="E13" s="124"/>
      <c r="F13" s="124"/>
      <c r="G13" s="126"/>
      <c r="H13" s="114"/>
      <c r="I13" s="126"/>
      <c r="J13" s="114"/>
      <c r="K13" s="62" t="s">
        <v>2</v>
      </c>
    </row>
    <row r="14" spans="1:11" ht="19.5" customHeight="1">
      <c r="A14" s="115"/>
      <c r="B14" s="117"/>
      <c r="C14" s="128" t="s">
        <v>23</v>
      </c>
      <c r="D14" s="127" t="e">
        <f>VLOOKUP(B14,'пр.взв.'!B7:E22,2,FALSE)</f>
        <v>#N/A</v>
      </c>
      <c r="E14" s="123" t="e">
        <f>VLOOKUP(B14,'пр.взв.'!B7:E22,3,FALSE)</f>
        <v>#N/A</v>
      </c>
      <c r="F14" s="123" t="e">
        <f>VLOOKUP(B14,'пр.взв.'!B7:E22,4,FALSE)</f>
        <v>#N/A</v>
      </c>
      <c r="G14" s="125"/>
      <c r="H14" s="113"/>
      <c r="I14" s="130"/>
      <c r="J14" s="113"/>
      <c r="K14" s="62" t="s">
        <v>26</v>
      </c>
    </row>
    <row r="15" spans="1:11" ht="19.5" customHeight="1" thickBot="1">
      <c r="A15" s="116"/>
      <c r="B15" s="118"/>
      <c r="C15" s="129"/>
      <c r="D15" s="122"/>
      <c r="E15" s="124"/>
      <c r="F15" s="124"/>
      <c r="G15" s="126"/>
      <c r="H15" s="114"/>
      <c r="I15" s="126"/>
      <c r="J15" s="114"/>
      <c r="K15" s="63"/>
    </row>
    <row r="16" spans="1:11" ht="19.5" customHeight="1">
      <c r="A16" s="55"/>
      <c r="B16" s="54"/>
      <c r="C16" s="56"/>
      <c r="D16" s="56"/>
      <c r="E16" s="56"/>
      <c r="F16" s="57"/>
      <c r="G16" s="54"/>
      <c r="H16" s="54"/>
      <c r="I16" s="58"/>
      <c r="J16" s="59"/>
      <c r="K16" s="12"/>
    </row>
    <row r="17" spans="1:11" ht="20.25" customHeight="1" thickBot="1">
      <c r="A17" s="131" t="s">
        <v>24</v>
      </c>
      <c r="B17" s="131"/>
      <c r="C17" s="131"/>
      <c r="D17" s="131"/>
      <c r="E17" s="131"/>
      <c r="F17" s="131"/>
      <c r="G17" s="131"/>
      <c r="H17" s="131"/>
      <c r="I17" s="131"/>
      <c r="J17" s="131"/>
      <c r="K17" s="131"/>
    </row>
    <row r="18" spans="1:11" ht="26.25" thickBot="1">
      <c r="A18" s="48" t="s">
        <v>14</v>
      </c>
      <c r="B18" s="47" t="s">
        <v>6</v>
      </c>
      <c r="C18" s="49" t="s">
        <v>15</v>
      </c>
      <c r="D18" s="47" t="s">
        <v>7</v>
      </c>
      <c r="E18" s="50" t="s">
        <v>8</v>
      </c>
      <c r="F18" s="46" t="s">
        <v>16</v>
      </c>
      <c r="G18" s="51" t="s">
        <v>17</v>
      </c>
      <c r="H18" s="51" t="s">
        <v>19</v>
      </c>
      <c r="I18" s="51" t="s">
        <v>20</v>
      </c>
      <c r="J18" s="49" t="s">
        <v>18</v>
      </c>
      <c r="K18" s="51" t="s">
        <v>21</v>
      </c>
    </row>
    <row r="19" spans="1:11" ht="19.5" customHeight="1">
      <c r="A19" s="82"/>
      <c r="B19" s="117"/>
      <c r="C19" s="119" t="s">
        <v>22</v>
      </c>
      <c r="D19" s="121" t="e">
        <f>VLOOKUP(B19,'пр.взв.'!B7:E22,2,FALSE)</f>
        <v>#N/A</v>
      </c>
      <c r="E19" s="132" t="e">
        <f>VLOOKUP(B19,'пр.взв.'!B7:E22,3,FALSE)</f>
        <v>#N/A</v>
      </c>
      <c r="F19" s="132" t="e">
        <f>VLOOKUP(B19,'пр.взв.'!B7:E22,4,FALSE)</f>
        <v>#N/A</v>
      </c>
      <c r="G19" s="130"/>
      <c r="H19" s="113"/>
      <c r="I19" s="130"/>
      <c r="J19" s="113"/>
      <c r="K19" s="61" t="s">
        <v>25</v>
      </c>
    </row>
    <row r="20" spans="1:11" ht="19.5" customHeight="1" thickBot="1">
      <c r="A20" s="115"/>
      <c r="B20" s="118"/>
      <c r="C20" s="120"/>
      <c r="D20" s="122"/>
      <c r="E20" s="124"/>
      <c r="F20" s="124"/>
      <c r="G20" s="126"/>
      <c r="H20" s="114"/>
      <c r="I20" s="126"/>
      <c r="J20" s="114"/>
      <c r="K20" s="62" t="s">
        <v>2</v>
      </c>
    </row>
    <row r="21" spans="1:11" ht="19.5" customHeight="1">
      <c r="A21" s="115"/>
      <c r="B21" s="117"/>
      <c r="C21" s="128" t="s">
        <v>23</v>
      </c>
      <c r="D21" s="127" t="e">
        <f>VLOOKUP(B21,'пр.взв.'!B7:E22,2,FALSE)</f>
        <v>#N/A</v>
      </c>
      <c r="E21" s="123" t="e">
        <f>VLOOKUP(B21,'пр.взв.'!B7:E22,3,FALSE)</f>
        <v>#N/A</v>
      </c>
      <c r="F21" s="123" t="e">
        <f>VLOOKUP(B21,'пр.взв.'!B7:E22,4,FALSE)</f>
        <v>#N/A</v>
      </c>
      <c r="G21" s="125"/>
      <c r="H21" s="113"/>
      <c r="I21" s="130"/>
      <c r="J21" s="113"/>
      <c r="K21" s="62" t="s">
        <v>26</v>
      </c>
    </row>
    <row r="22" spans="1:11" ht="19.5" customHeight="1" thickBot="1">
      <c r="A22" s="116"/>
      <c r="B22" s="118"/>
      <c r="C22" s="129"/>
      <c r="D22" s="122"/>
      <c r="E22" s="124"/>
      <c r="F22" s="124"/>
      <c r="G22" s="126"/>
      <c r="H22" s="114"/>
      <c r="I22" s="126"/>
      <c r="J22" s="114"/>
      <c r="K22" s="63"/>
    </row>
    <row r="23" ht="19.5" customHeight="1"/>
    <row r="24" spans="1:7" ht="19.5" customHeight="1">
      <c r="A24" s="13" t="str">
        <f>HYPERLINK('[1]реквизиты'!$A$11)</f>
        <v>Chiaf referee</v>
      </c>
      <c r="B24" s="10"/>
      <c r="C24" s="10"/>
      <c r="D24" s="10"/>
      <c r="E24" s="1"/>
      <c r="F24" s="37" t="str">
        <f>HYPERLINK('[1]реквизиты'!$G$11)</f>
        <v>R. Baboyan</v>
      </c>
      <c r="G24" s="16" t="str">
        <f>HYPERLINK('[1]реквизиты'!$G$12)</f>
        <v>/RUS/</v>
      </c>
    </row>
    <row r="25" spans="1:7" ht="19.5" customHeight="1">
      <c r="A25" s="10"/>
      <c r="B25" s="10"/>
      <c r="C25" s="10"/>
      <c r="D25" s="15"/>
      <c r="E25" s="2"/>
      <c r="F25" s="38"/>
      <c r="G25" s="2"/>
    </row>
    <row r="26" spans="1:7" ht="19.5" customHeight="1">
      <c r="A26" s="17" t="str">
        <f>HYPERLINK('[1]реквизиты'!$A$13)</f>
        <v>Chiaf secretary</v>
      </c>
      <c r="C26" s="10"/>
      <c r="D26" s="18"/>
      <c r="E26" s="35"/>
      <c r="F26" s="37" t="str">
        <f>HYPERLINK('[1]реквизиты'!$G$13)</f>
        <v>A. Sheyko</v>
      </c>
      <c r="G26" s="19" t="str">
        <f>HYPERLINK('[1]реквизиты'!$G$14)</f>
        <v>/BLR/</v>
      </c>
    </row>
    <row r="27" ht="19.5" customHeight="1"/>
    <row r="28" ht="19.5" customHeight="1"/>
  </sheetData>
  <mergeCells count="62">
    <mergeCell ref="I12:I13"/>
    <mergeCell ref="J12:J13"/>
    <mergeCell ref="I14:I15"/>
    <mergeCell ref="A3:K3"/>
    <mergeCell ref="I6:I7"/>
    <mergeCell ref="I8:I9"/>
    <mergeCell ref="J6:J7"/>
    <mergeCell ref="J8:J9"/>
    <mergeCell ref="E6:E7"/>
    <mergeCell ref="F6:F7"/>
    <mergeCell ref="G6:G7"/>
    <mergeCell ref="H6:H7"/>
    <mergeCell ref="B8:B9"/>
    <mergeCell ref="C8:C9"/>
    <mergeCell ref="D8:D9"/>
    <mergeCell ref="A6:A9"/>
    <mergeCell ref="B6:B7"/>
    <mergeCell ref="C6:C7"/>
    <mergeCell ref="D6:D7"/>
    <mergeCell ref="G19:G20"/>
    <mergeCell ref="H19:H20"/>
    <mergeCell ref="E8:E9"/>
    <mergeCell ref="F8:F9"/>
    <mergeCell ref="G8:G9"/>
    <mergeCell ref="E12:E13"/>
    <mergeCell ref="F12:F13"/>
    <mergeCell ref="G12:G13"/>
    <mergeCell ref="H8:H9"/>
    <mergeCell ref="C21:C22"/>
    <mergeCell ref="D21:D22"/>
    <mergeCell ref="H12:H13"/>
    <mergeCell ref="I19:I20"/>
    <mergeCell ref="E14:E15"/>
    <mergeCell ref="F14:F15"/>
    <mergeCell ref="G14:G15"/>
    <mergeCell ref="H14:H15"/>
    <mergeCell ref="E19:E20"/>
    <mergeCell ref="F19:F20"/>
    <mergeCell ref="D14:D15"/>
    <mergeCell ref="C14:C15"/>
    <mergeCell ref="I21:I22"/>
    <mergeCell ref="A17:K17"/>
    <mergeCell ref="A19:A22"/>
    <mergeCell ref="B19:B20"/>
    <mergeCell ref="C19:C20"/>
    <mergeCell ref="D19:D20"/>
    <mergeCell ref="J19:J20"/>
    <mergeCell ref="B21:B22"/>
    <mergeCell ref="F21:F22"/>
    <mergeCell ref="G21:G22"/>
    <mergeCell ref="H21:H22"/>
    <mergeCell ref="E21:E22"/>
    <mergeCell ref="J21:J22"/>
    <mergeCell ref="A1:K1"/>
    <mergeCell ref="A2:K2"/>
    <mergeCell ref="A4:K4"/>
    <mergeCell ref="J14:J15"/>
    <mergeCell ref="A12:A15"/>
    <mergeCell ref="B12:B13"/>
    <mergeCell ref="C12:C13"/>
    <mergeCell ref="D12:D13"/>
    <mergeCell ref="B14:B15"/>
  </mergeCells>
  <printOptions horizontalCentered="1"/>
  <pageMargins left="0" right="0" top="0" bottom="0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J33"/>
  <sheetViews>
    <sheetView workbookViewId="0" topLeftCell="A1">
      <selection activeCell="A4" sqref="A4:F4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6" max="6" width="18.57421875" style="0" customWidth="1"/>
  </cols>
  <sheetData>
    <row r="1" spans="1:6" ht="45" customHeight="1">
      <c r="A1" s="155" t="s">
        <v>13</v>
      </c>
      <c r="B1" s="155"/>
      <c r="C1" s="155"/>
      <c r="D1" s="155"/>
      <c r="E1" s="155"/>
      <c r="F1" s="155"/>
    </row>
    <row r="2" spans="1:6" ht="28.5" customHeight="1">
      <c r="A2" s="154" t="str">
        <f>HYPERLINK('[1]реквизиты'!$A$2)</f>
        <v>Europe Championship  Youth/1992-93/  on SAMBO</v>
      </c>
      <c r="B2" s="154"/>
      <c r="C2" s="154"/>
      <c r="D2" s="154"/>
      <c r="E2" s="154"/>
      <c r="F2" s="154"/>
    </row>
    <row r="3" spans="1:10" ht="17.25" customHeight="1">
      <c r="A3" s="156" t="str">
        <f>HYPERLINK('[1]реквизиты'!$A$3)</f>
        <v>April 15-19, 2010        Nea Moudania, Greece</v>
      </c>
      <c r="B3" s="156"/>
      <c r="C3" s="156"/>
      <c r="D3" s="156"/>
      <c r="E3" s="156"/>
      <c r="F3" s="156"/>
      <c r="G3" s="11"/>
      <c r="H3" s="11"/>
      <c r="I3" s="11"/>
      <c r="J3" s="12"/>
    </row>
    <row r="4" spans="1:10" ht="21.75" customHeight="1" thickBot="1">
      <c r="A4" s="140" t="s">
        <v>58</v>
      </c>
      <c r="B4" s="140"/>
      <c r="C4" s="140"/>
      <c r="D4" s="140"/>
      <c r="E4" s="140"/>
      <c r="F4" s="140"/>
      <c r="G4" s="11"/>
      <c r="H4" s="11"/>
      <c r="I4" s="11"/>
      <c r="J4" s="12"/>
    </row>
    <row r="5" spans="1:6" ht="12.75" customHeight="1">
      <c r="A5" s="141" t="s">
        <v>5</v>
      </c>
      <c r="B5" s="144" t="s">
        <v>6</v>
      </c>
      <c r="C5" s="141" t="s">
        <v>7</v>
      </c>
      <c r="D5" s="141" t="s">
        <v>33</v>
      </c>
      <c r="E5" s="141" t="s">
        <v>9</v>
      </c>
      <c r="F5" s="141" t="s">
        <v>10</v>
      </c>
    </row>
    <row r="6" spans="1:6" ht="12.75" customHeight="1" thickBot="1">
      <c r="A6" s="142" t="s">
        <v>5</v>
      </c>
      <c r="B6" s="145"/>
      <c r="C6" s="142" t="s">
        <v>7</v>
      </c>
      <c r="D6" s="142" t="s">
        <v>8</v>
      </c>
      <c r="E6" s="142" t="s">
        <v>9</v>
      </c>
      <c r="F6" s="142" t="s">
        <v>10</v>
      </c>
    </row>
    <row r="7" spans="1:6" ht="12.75" customHeight="1">
      <c r="A7" s="146">
        <v>1</v>
      </c>
      <c r="B7" s="147">
        <v>1</v>
      </c>
      <c r="C7" s="148" t="s">
        <v>43</v>
      </c>
      <c r="D7" s="143" t="s">
        <v>44</v>
      </c>
      <c r="E7" s="146" t="s">
        <v>45</v>
      </c>
      <c r="F7" s="149"/>
    </row>
    <row r="8" spans="1:6" ht="12.75" customHeight="1">
      <c r="A8" s="146"/>
      <c r="B8" s="147"/>
      <c r="C8" s="148"/>
      <c r="D8" s="143"/>
      <c r="E8" s="146"/>
      <c r="F8" s="150"/>
    </row>
    <row r="9" spans="1:6" ht="12.75" customHeight="1">
      <c r="A9" s="146">
        <v>2</v>
      </c>
      <c r="B9" s="147">
        <v>2</v>
      </c>
      <c r="C9" s="148" t="s">
        <v>46</v>
      </c>
      <c r="D9" s="143" t="s">
        <v>47</v>
      </c>
      <c r="E9" s="146" t="s">
        <v>48</v>
      </c>
      <c r="F9" s="151"/>
    </row>
    <row r="10" spans="1:6" ht="12.75" customHeight="1">
      <c r="A10" s="146"/>
      <c r="B10" s="147"/>
      <c r="C10" s="148"/>
      <c r="D10" s="143"/>
      <c r="E10" s="146"/>
      <c r="F10" s="150"/>
    </row>
    <row r="11" spans="1:6" ht="12.75" customHeight="1">
      <c r="A11" s="146">
        <v>3</v>
      </c>
      <c r="B11" s="147">
        <v>3</v>
      </c>
      <c r="C11" s="148" t="s">
        <v>49</v>
      </c>
      <c r="D11" s="143" t="s">
        <v>47</v>
      </c>
      <c r="E11" s="146" t="s">
        <v>50</v>
      </c>
      <c r="F11" s="151"/>
    </row>
    <row r="12" spans="1:6" ht="15" customHeight="1">
      <c r="A12" s="146"/>
      <c r="B12" s="147"/>
      <c r="C12" s="148"/>
      <c r="D12" s="143"/>
      <c r="E12" s="146"/>
      <c r="F12" s="150"/>
    </row>
    <row r="13" spans="1:6" ht="12.75" customHeight="1">
      <c r="A13" s="146">
        <v>4</v>
      </c>
      <c r="B13" s="147">
        <v>4</v>
      </c>
      <c r="C13" s="148" t="s">
        <v>51</v>
      </c>
      <c r="D13" s="143" t="s">
        <v>44</v>
      </c>
      <c r="E13" s="146" t="s">
        <v>52</v>
      </c>
      <c r="F13" s="151"/>
    </row>
    <row r="14" spans="1:6" ht="15" customHeight="1">
      <c r="A14" s="146"/>
      <c r="B14" s="147"/>
      <c r="C14" s="148"/>
      <c r="D14" s="143"/>
      <c r="E14" s="146"/>
      <c r="F14" s="150"/>
    </row>
    <row r="15" spans="1:6" ht="15" customHeight="1">
      <c r="A15" s="146">
        <v>5</v>
      </c>
      <c r="B15" s="147">
        <v>5</v>
      </c>
      <c r="C15" s="148" t="s">
        <v>53</v>
      </c>
      <c r="D15" s="143" t="s">
        <v>44</v>
      </c>
      <c r="E15" s="146" t="s">
        <v>54</v>
      </c>
      <c r="F15" s="151"/>
    </row>
    <row r="16" spans="1:6" ht="15.75" customHeight="1">
      <c r="A16" s="146"/>
      <c r="B16" s="147"/>
      <c r="C16" s="148"/>
      <c r="D16" s="143"/>
      <c r="E16" s="146"/>
      <c r="F16" s="150"/>
    </row>
    <row r="17" spans="1:6" ht="12.75" customHeight="1">
      <c r="A17" s="146">
        <v>6</v>
      </c>
      <c r="B17" s="147">
        <v>6</v>
      </c>
      <c r="C17" s="148" t="s">
        <v>55</v>
      </c>
      <c r="D17" s="143" t="s">
        <v>56</v>
      </c>
      <c r="E17" s="146" t="s">
        <v>57</v>
      </c>
      <c r="F17" s="151"/>
    </row>
    <row r="18" spans="1:6" ht="15" customHeight="1">
      <c r="A18" s="146"/>
      <c r="B18" s="147"/>
      <c r="C18" s="148"/>
      <c r="D18" s="143"/>
      <c r="E18" s="146"/>
      <c r="F18" s="150"/>
    </row>
    <row r="19" spans="1:6" ht="12.75" customHeight="1">
      <c r="A19" s="146">
        <v>7</v>
      </c>
      <c r="B19" s="152"/>
      <c r="C19" s="148"/>
      <c r="D19" s="143"/>
      <c r="E19" s="146"/>
      <c r="F19" s="143"/>
    </row>
    <row r="20" spans="1:6" ht="15" customHeight="1">
      <c r="A20" s="146"/>
      <c r="B20" s="153"/>
      <c r="C20" s="148"/>
      <c r="D20" s="143"/>
      <c r="E20" s="146"/>
      <c r="F20" s="143"/>
    </row>
    <row r="21" spans="1:6" ht="12.75" customHeight="1">
      <c r="A21" s="146">
        <v>8</v>
      </c>
      <c r="B21" s="152"/>
      <c r="C21" s="148"/>
      <c r="D21" s="143"/>
      <c r="E21" s="146"/>
      <c r="F21" s="143"/>
    </row>
    <row r="22" spans="1:6" ht="15" customHeight="1">
      <c r="A22" s="146"/>
      <c r="B22" s="153"/>
      <c r="C22" s="148"/>
      <c r="D22" s="143"/>
      <c r="E22" s="146"/>
      <c r="F22" s="143"/>
    </row>
    <row r="24" ht="15" customHeight="1"/>
    <row r="25" spans="5:6" ht="12.75">
      <c r="E25" s="7"/>
      <c r="F25" s="7"/>
    </row>
    <row r="26" spans="1:5" ht="24" customHeight="1">
      <c r="A26" s="13" t="str">
        <f>HYPERLINK('[1]реквизиты'!$A$11)</f>
        <v>Chiaf referee</v>
      </c>
      <c r="B26" s="10"/>
      <c r="C26" s="10"/>
      <c r="D26" s="10"/>
      <c r="E26" s="14" t="str">
        <f>HYPERLINK('[1]реквизиты'!$G$11)</f>
        <v>R. Baboyan</v>
      </c>
    </row>
    <row r="27" spans="1:5" ht="19.5" customHeight="1">
      <c r="A27" s="10"/>
      <c r="B27" s="10"/>
      <c r="C27" s="10"/>
      <c r="D27" s="15"/>
      <c r="E27" s="16" t="str">
        <f>HYPERLINK('[1]реквизиты'!$G$12)</f>
        <v>/RUS/</v>
      </c>
    </row>
    <row r="28" spans="1:5" ht="26.25" customHeight="1">
      <c r="A28" s="17" t="str">
        <f>HYPERLINK('[1]реквизиты'!$A$13)</f>
        <v>Chiaf secretary</v>
      </c>
      <c r="B28" s="10"/>
      <c r="C28" s="10"/>
      <c r="D28" s="18"/>
      <c r="E28" s="14" t="str">
        <f>HYPERLINK('[1]реквизиты'!$G$13)</f>
        <v>A. Sheyko</v>
      </c>
    </row>
    <row r="29" spans="1:5" ht="17.25" customHeight="1">
      <c r="A29" s="9"/>
      <c r="B29" s="9"/>
      <c r="C29" s="9"/>
      <c r="D29" s="9"/>
      <c r="E29" s="19" t="str">
        <f>HYPERLINK('[1]реквизиты'!$G$14)</f>
        <v>/BLR/</v>
      </c>
    </row>
    <row r="30" spans="5:6" ht="24.75" customHeight="1">
      <c r="E30" s="4"/>
      <c r="F30" s="7"/>
    </row>
    <row r="31" spans="5:6" ht="12.75">
      <c r="E31" s="7"/>
      <c r="F31" s="7"/>
    </row>
    <row r="32" spans="5:6" ht="15" customHeight="1">
      <c r="E32" s="8"/>
      <c r="F32" s="8"/>
    </row>
    <row r="33" spans="5:6" ht="15.75" customHeight="1">
      <c r="E33" s="8"/>
      <c r="F33" s="8"/>
    </row>
    <row r="34" ht="15" customHeight="1"/>
    <row r="36" ht="15" customHeight="1"/>
    <row r="38" ht="15" customHeight="1"/>
    <row r="40" ht="15" customHeight="1"/>
    <row r="41" ht="15.75" customHeight="1"/>
  </sheetData>
  <mergeCells count="58">
    <mergeCell ref="A2:F2"/>
    <mergeCell ref="A1:F1"/>
    <mergeCell ref="A3:F3"/>
    <mergeCell ref="E21:E22"/>
    <mergeCell ref="F21:F22"/>
    <mergeCell ref="A21:A22"/>
    <mergeCell ref="B21:B22"/>
    <mergeCell ref="C21:C22"/>
    <mergeCell ref="D21:D22"/>
    <mergeCell ref="E19:E20"/>
    <mergeCell ref="F19:F20"/>
    <mergeCell ref="A17:A18"/>
    <mergeCell ref="B17:B18"/>
    <mergeCell ref="A19:A20"/>
    <mergeCell ref="B19:B20"/>
    <mergeCell ref="C19:C20"/>
    <mergeCell ref="D19:D20"/>
    <mergeCell ref="C17:C18"/>
    <mergeCell ref="D17:D18"/>
    <mergeCell ref="F17:F18"/>
    <mergeCell ref="F15:F16"/>
    <mergeCell ref="A15:A16"/>
    <mergeCell ref="B15:B16"/>
    <mergeCell ref="C15:C16"/>
    <mergeCell ref="D15:D16"/>
    <mergeCell ref="E17:E18"/>
    <mergeCell ref="F7:F8"/>
    <mergeCell ref="E11:E12"/>
    <mergeCell ref="F11:F12"/>
    <mergeCell ref="E7:E8"/>
    <mergeCell ref="E9:E10"/>
    <mergeCell ref="F9:F10"/>
    <mergeCell ref="E13:E14"/>
    <mergeCell ref="F13:F14"/>
    <mergeCell ref="E15:E16"/>
    <mergeCell ref="A13:A14"/>
    <mergeCell ref="B13:B14"/>
    <mergeCell ref="C13:C14"/>
    <mergeCell ref="D13:D14"/>
    <mergeCell ref="A9:A10"/>
    <mergeCell ref="B9:B10"/>
    <mergeCell ref="C9:C10"/>
    <mergeCell ref="A11:A12"/>
    <mergeCell ref="C7:C8"/>
    <mergeCell ref="D7:D8"/>
    <mergeCell ref="B11:B12"/>
    <mergeCell ref="C11:C12"/>
    <mergeCell ref="D11:D12"/>
    <mergeCell ref="A4:F4"/>
    <mergeCell ref="E5:E6"/>
    <mergeCell ref="F5:F6"/>
    <mergeCell ref="D9:D10"/>
    <mergeCell ref="A5:A6"/>
    <mergeCell ref="B5:B6"/>
    <mergeCell ref="C5:C6"/>
    <mergeCell ref="D5:D6"/>
    <mergeCell ref="A7:A8"/>
    <mergeCell ref="B7:B8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AJ43"/>
  <sheetViews>
    <sheetView workbookViewId="0" topLeftCell="A4">
      <selection activeCell="L1" sqref="A1:L32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2.281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</cols>
  <sheetData>
    <row r="1" spans="1:36" ht="35.25" customHeight="1" thickBot="1">
      <c r="A1" s="5"/>
      <c r="B1" s="5"/>
      <c r="C1" s="160" t="str">
        <f>HYPERLINK('[1]реквизиты'!$A$2)</f>
        <v>Europe Championship  Youth/1992-93/  on SAMBO</v>
      </c>
      <c r="D1" s="161"/>
      <c r="E1" s="161"/>
      <c r="F1" s="161"/>
      <c r="G1" s="161"/>
      <c r="H1" s="161"/>
      <c r="I1" s="161"/>
      <c r="J1" s="162"/>
      <c r="K1" s="34"/>
      <c r="L1" s="34"/>
      <c r="M1" s="34"/>
      <c r="N1" s="34"/>
      <c r="O1" s="34"/>
      <c r="P1" s="34"/>
      <c r="Q1" s="34"/>
      <c r="R1" s="34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ht="22.5" customHeight="1" thickBot="1">
      <c r="A2" s="32"/>
      <c r="B2" s="32"/>
      <c r="C2" s="163">
        <f>HYPERLINK('[2]ИТ.ПР'!$A$8)</f>
      </c>
      <c r="D2" s="163"/>
      <c r="E2" s="163"/>
      <c r="F2" s="163"/>
      <c r="G2" s="163"/>
      <c r="H2" s="163"/>
      <c r="I2" s="163"/>
      <c r="J2" s="163"/>
      <c r="K2" s="42"/>
      <c r="L2" s="42"/>
      <c r="M2" s="42"/>
      <c r="N2" s="42"/>
      <c r="O2" s="42"/>
      <c r="P2" s="42"/>
      <c r="Q2" s="42"/>
      <c r="R2" s="4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13" ht="22.5" customHeight="1" thickBot="1">
      <c r="A3" s="43"/>
      <c r="B3" s="43"/>
      <c r="C3" s="164" t="str">
        <f>HYPERLINK('пр.взв.'!A4)</f>
        <v>Weight category  56F кg.</v>
      </c>
      <c r="D3" s="165"/>
      <c r="E3" s="165"/>
      <c r="F3" s="165"/>
      <c r="G3" s="165"/>
      <c r="H3" s="165"/>
      <c r="I3" s="165"/>
      <c r="J3" s="166"/>
      <c r="K3" s="43"/>
      <c r="L3" s="43"/>
      <c r="M3" s="43"/>
    </row>
    <row r="4" spans="1:13" ht="16.5" thickBot="1">
      <c r="A4" s="159" t="s">
        <v>0</v>
      </c>
      <c r="B4" s="159"/>
      <c r="E4" s="20"/>
      <c r="F4" s="20"/>
      <c r="G4" s="20"/>
      <c r="H4" s="20"/>
      <c r="I4" s="20"/>
      <c r="J4" s="20"/>
      <c r="K4" s="20"/>
      <c r="L4" s="20"/>
      <c r="M4" s="20"/>
    </row>
    <row r="5" spans="1:13" ht="15" customHeight="1" thickBot="1">
      <c r="A5" s="167">
        <v>1</v>
      </c>
      <c r="B5" s="169" t="str">
        <f>VLOOKUP(A5,'пр.взв.'!B7:C22,2,FALSE)</f>
        <v>PARPILLON Hortense</v>
      </c>
      <c r="C5" s="171" t="str">
        <f>VLOOKUP(B5,'пр.взв.'!C7:D22,2,FALSE)</f>
        <v>1993</v>
      </c>
      <c r="D5" s="173" t="str">
        <f>VLOOKUP(A5,'пр.взв.'!B5:E20,4,FALSE)</f>
        <v>FRA</v>
      </c>
      <c r="E5" s="20"/>
      <c r="F5" s="20"/>
      <c r="G5" s="20"/>
      <c r="H5" s="20"/>
      <c r="I5" s="20"/>
      <c r="J5" s="20"/>
      <c r="K5" s="20"/>
      <c r="L5" s="20"/>
      <c r="M5" s="20"/>
    </row>
    <row r="6" spans="1:13" ht="15" customHeight="1">
      <c r="A6" s="168"/>
      <c r="B6" s="170"/>
      <c r="C6" s="172"/>
      <c r="D6" s="174"/>
      <c r="E6" s="157"/>
      <c r="F6" s="20"/>
      <c r="G6" s="25"/>
      <c r="H6" s="22"/>
      <c r="I6" s="20"/>
      <c r="J6" s="36"/>
      <c r="K6" s="36"/>
      <c r="L6" s="36"/>
      <c r="M6" s="20"/>
    </row>
    <row r="7" spans="1:13" ht="15" customHeight="1" thickBot="1">
      <c r="A7" s="175">
        <v>5</v>
      </c>
      <c r="B7" s="176" t="str">
        <f>VLOOKUP(A7,'пр.взв.'!B9:C24,2,FALSE)</f>
        <v>SHEVCHENKO Anastasiya</v>
      </c>
      <c r="C7" s="177" t="str">
        <f>VLOOKUP(B7,'пр.взв.'!C9:D24,2,FALSE)</f>
        <v>1993</v>
      </c>
      <c r="D7" s="178" t="str">
        <f>VLOOKUP(A7,'пр.взв.'!B5:E20,4,FALSE)</f>
        <v>UKR</v>
      </c>
      <c r="E7" s="158"/>
      <c r="F7" s="21"/>
      <c r="G7" s="24"/>
      <c r="H7" s="22"/>
      <c r="I7" s="20"/>
      <c r="J7" s="36"/>
      <c r="K7" s="36"/>
      <c r="L7" s="36"/>
      <c r="M7" s="20"/>
    </row>
    <row r="8" spans="1:13" ht="15" customHeight="1" thickBot="1">
      <c r="A8" s="168"/>
      <c r="B8" s="170"/>
      <c r="C8" s="172"/>
      <c r="D8" s="179"/>
      <c r="E8" s="20"/>
      <c r="F8" s="22"/>
      <c r="G8" s="157"/>
      <c r="H8" s="26"/>
      <c r="I8" s="20"/>
      <c r="J8" s="20"/>
      <c r="K8" s="20"/>
      <c r="L8" s="20"/>
      <c r="M8" s="20"/>
    </row>
    <row r="9" spans="1:13" ht="15" customHeight="1" thickBot="1">
      <c r="A9" s="167">
        <v>3</v>
      </c>
      <c r="B9" s="169" t="str">
        <f>VLOOKUP(A9,'пр.взв.'!B11:C26,2,FALSE)</f>
        <v>BOSTAN Maria</v>
      </c>
      <c r="C9" s="171" t="str">
        <f>VLOOKUP(B9,'пр.взв.'!C11:D26,2,FALSE)</f>
        <v>1992</v>
      </c>
      <c r="D9" s="173" t="str">
        <f>VLOOKUP(A9,'пр.взв.'!B5:E20,4,FALSE)</f>
        <v>MDA</v>
      </c>
      <c r="E9" s="20"/>
      <c r="F9" s="22"/>
      <c r="G9" s="158"/>
      <c r="H9" s="2"/>
      <c r="I9" s="24"/>
      <c r="J9" s="22"/>
      <c r="K9" s="20"/>
      <c r="L9" s="20"/>
      <c r="M9" s="20"/>
    </row>
    <row r="10" spans="1:13" ht="15" customHeight="1">
      <c r="A10" s="168"/>
      <c r="B10" s="170"/>
      <c r="C10" s="172"/>
      <c r="D10" s="174"/>
      <c r="E10" s="157" t="s">
        <v>59</v>
      </c>
      <c r="F10" s="23"/>
      <c r="G10" s="24"/>
      <c r="H10" s="22"/>
      <c r="I10" s="24"/>
      <c r="J10" s="22"/>
      <c r="K10" s="20"/>
      <c r="L10" s="20"/>
      <c r="M10" s="20"/>
    </row>
    <row r="11" spans="1:13" ht="15" customHeight="1" thickBot="1">
      <c r="A11" s="175">
        <v>7</v>
      </c>
      <c r="B11" s="181" t="e">
        <f>VLOOKUP(A11,'пр.взв.'!B13:C28,2,FALSE)</f>
        <v>#N/A</v>
      </c>
      <c r="C11" s="183" t="e">
        <f>VLOOKUP(B11,'пр.взв.'!C13:D28,2,FALSE)</f>
        <v>#N/A</v>
      </c>
      <c r="D11" s="185" t="e">
        <f>VLOOKUP(A11,'пр.взв.'!B5:E20,4,FALSE)</f>
        <v>#N/A</v>
      </c>
      <c r="E11" s="158"/>
      <c r="F11" s="20"/>
      <c r="G11" s="25"/>
      <c r="H11" s="22"/>
      <c r="I11" s="24"/>
      <c r="J11" s="22"/>
      <c r="K11" s="20"/>
      <c r="L11" s="20"/>
      <c r="M11" s="20"/>
    </row>
    <row r="12" spans="1:13" ht="15" customHeight="1" thickBot="1">
      <c r="A12" s="180"/>
      <c r="B12" s="182"/>
      <c r="C12" s="184"/>
      <c r="D12" s="184"/>
      <c r="E12" s="20"/>
      <c r="F12" s="20"/>
      <c r="G12" s="25"/>
      <c r="H12" s="22"/>
      <c r="I12" s="24"/>
      <c r="J12" s="22"/>
      <c r="K12" s="20"/>
      <c r="L12" s="20"/>
      <c r="M12" s="20"/>
    </row>
    <row r="13" spans="1:13" ht="15" customHeight="1" thickBot="1">
      <c r="A13" s="71"/>
      <c r="B13" s="71"/>
      <c r="C13" s="71"/>
      <c r="D13" s="72"/>
      <c r="E13" s="20"/>
      <c r="F13" s="20"/>
      <c r="G13" s="20"/>
      <c r="H13" s="20"/>
      <c r="I13" s="24"/>
      <c r="J13" s="22"/>
      <c r="K13" s="20"/>
      <c r="L13" s="20"/>
      <c r="M13" s="20"/>
    </row>
    <row r="14" spans="1:13" ht="15" customHeight="1">
      <c r="A14" s="73"/>
      <c r="B14" s="72"/>
      <c r="C14" s="72"/>
      <c r="D14" s="72"/>
      <c r="E14" s="20"/>
      <c r="F14" s="20"/>
      <c r="G14" s="20"/>
      <c r="H14" s="20"/>
      <c r="I14" s="157"/>
      <c r="J14" s="33"/>
      <c r="K14" s="23"/>
      <c r="L14" s="23"/>
      <c r="M14" s="20"/>
    </row>
    <row r="15" spans="1:10" ht="15" customHeight="1" thickBot="1">
      <c r="A15" s="159" t="s">
        <v>3</v>
      </c>
      <c r="B15" s="159"/>
      <c r="C15" s="72"/>
      <c r="D15" s="72"/>
      <c r="E15" s="20"/>
      <c r="F15" s="20"/>
      <c r="G15" s="20"/>
      <c r="H15" s="20"/>
      <c r="I15" s="158"/>
      <c r="J15" s="2"/>
    </row>
    <row r="16" spans="1:10" ht="15" customHeight="1" thickBot="1">
      <c r="A16" s="167">
        <v>2</v>
      </c>
      <c r="B16" s="169" t="str">
        <f>VLOOKUP(A16,'пр.взв.'!B7:C22,2,FALSE)</f>
        <v> SHATRAUSKAYA Rehina</v>
      </c>
      <c r="C16" s="171" t="str">
        <f>VLOOKUP(B16,'пр.взв.'!C7:D22,2,FALSE)</f>
        <v>1992</v>
      </c>
      <c r="D16" s="173" t="str">
        <f>VLOOKUP(A16,'пр.взв.'!B6:E21,4,FALSE)</f>
        <v>BLR</v>
      </c>
      <c r="E16" s="20"/>
      <c r="F16" s="20"/>
      <c r="G16" s="20"/>
      <c r="H16" s="20"/>
      <c r="I16" s="30"/>
      <c r="J16" s="2"/>
    </row>
    <row r="17" spans="1:10" ht="15" customHeight="1">
      <c r="A17" s="168"/>
      <c r="B17" s="170"/>
      <c r="C17" s="172"/>
      <c r="D17" s="174"/>
      <c r="E17" s="157"/>
      <c r="F17" s="20"/>
      <c r="G17" s="25"/>
      <c r="H17" s="22"/>
      <c r="I17" s="30"/>
      <c r="J17" s="2"/>
    </row>
    <row r="18" spans="1:10" ht="15" customHeight="1" thickBot="1">
      <c r="A18" s="175">
        <v>6</v>
      </c>
      <c r="B18" s="176" t="str">
        <f>VLOOKUP(A18,'пр.взв.'!B9:C24,2,FALSE)</f>
        <v>LAZARYAN Asya</v>
      </c>
      <c r="C18" s="177" t="str">
        <f>VLOOKUP(B18,'пр.взв.'!C9:D24,2,FALSE)</f>
        <v>1994</v>
      </c>
      <c r="D18" s="178" t="str">
        <f>VLOOKUP(A18,'пр.взв.'!B6:E21,4,FALSE)</f>
        <v>ARM</v>
      </c>
      <c r="E18" s="158"/>
      <c r="F18" s="21"/>
      <c r="G18" s="24"/>
      <c r="H18" s="22"/>
      <c r="I18" s="30"/>
      <c r="J18" s="2"/>
    </row>
    <row r="19" spans="1:10" ht="15" customHeight="1" thickBot="1">
      <c r="A19" s="168"/>
      <c r="B19" s="170"/>
      <c r="C19" s="172"/>
      <c r="D19" s="179"/>
      <c r="E19" s="20"/>
      <c r="F19" s="22"/>
      <c r="G19" s="157"/>
      <c r="H19" s="26"/>
      <c r="I19" s="30"/>
      <c r="J19" s="2"/>
    </row>
    <row r="20" spans="1:8" ht="15" customHeight="1" thickBot="1">
      <c r="A20" s="167">
        <v>4</v>
      </c>
      <c r="B20" s="169" t="str">
        <f>VLOOKUP(A20,'пр.взв.'!B11:C26,2,FALSE)</f>
        <v>KOSTENKO Valentina</v>
      </c>
      <c r="C20" s="171" t="str">
        <f>VLOOKUP(B20,'пр.взв.'!C11:D26,2,FALSE)</f>
        <v>1993</v>
      </c>
      <c r="D20" s="173" t="str">
        <f>VLOOKUP(A20,'пр.взв.'!B6:E21,4,FALSE)</f>
        <v>RUS</v>
      </c>
      <c r="E20" s="20"/>
      <c r="F20" s="22"/>
      <c r="G20" s="158"/>
      <c r="H20" s="2"/>
    </row>
    <row r="21" spans="1:8" ht="15" customHeight="1">
      <c r="A21" s="168"/>
      <c r="B21" s="170"/>
      <c r="C21" s="172"/>
      <c r="D21" s="174"/>
      <c r="E21" s="157" t="s">
        <v>60</v>
      </c>
      <c r="F21" s="23"/>
      <c r="G21" s="24"/>
      <c r="H21" s="22"/>
    </row>
    <row r="22" spans="1:8" ht="15" customHeight="1" thickBot="1">
      <c r="A22" s="175">
        <v>8</v>
      </c>
      <c r="B22" s="181" t="e">
        <f>VLOOKUP(A22,'пр.взв.'!B13:C28,2,FALSE)</f>
        <v>#N/A</v>
      </c>
      <c r="C22" s="183" t="e">
        <f>VLOOKUP(B22,'пр.взв.'!C13:D28,2,FALSE)</f>
        <v>#N/A</v>
      </c>
      <c r="D22" s="185" t="e">
        <f>VLOOKUP(A22,'пр.взв.'!B6:E21,4,FALSE)</f>
        <v>#N/A</v>
      </c>
      <c r="E22" s="158"/>
      <c r="F22" s="20"/>
      <c r="G22" s="25"/>
      <c r="H22" s="22"/>
    </row>
    <row r="23" spans="1:8" ht="15" customHeight="1" thickBot="1">
      <c r="A23" s="180"/>
      <c r="B23" s="182"/>
      <c r="C23" s="184"/>
      <c r="D23" s="184"/>
      <c r="E23" s="20"/>
      <c r="F23" s="20"/>
      <c r="G23" s="25"/>
      <c r="H23" s="22"/>
    </row>
    <row r="26" spans="1:7" ht="12.75">
      <c r="A26" s="9" t="s">
        <v>1</v>
      </c>
      <c r="G26" s="9" t="s">
        <v>11</v>
      </c>
    </row>
    <row r="28" spans="2:8" ht="12.75">
      <c r="B28" s="27"/>
      <c r="H28" s="27"/>
    </row>
    <row r="29" spans="2:8" ht="12.75">
      <c r="B29" s="28"/>
      <c r="H29" s="28"/>
    </row>
    <row r="30" spans="2:13" ht="12.75">
      <c r="B30" s="28"/>
      <c r="C30" s="6"/>
      <c r="D30" s="6"/>
      <c r="E30" s="2"/>
      <c r="F30" s="2"/>
      <c r="G30" s="2"/>
      <c r="H30" s="28"/>
      <c r="I30" s="6"/>
      <c r="J30" s="6"/>
      <c r="K30" s="6"/>
      <c r="L30" s="2"/>
      <c r="M30" s="2"/>
    </row>
    <row r="31" spans="2:13" ht="12.75">
      <c r="B31" s="29"/>
      <c r="C31" s="2"/>
      <c r="D31" s="2"/>
      <c r="E31" s="2"/>
      <c r="F31" s="2"/>
      <c r="G31" s="2"/>
      <c r="H31" s="29"/>
      <c r="I31" s="2"/>
      <c r="J31" s="2"/>
      <c r="K31" s="2"/>
      <c r="L31" s="2"/>
      <c r="M31" s="2"/>
    </row>
    <row r="32" spans="3:13" ht="12.75">
      <c r="C32" s="2"/>
      <c r="D32" s="2"/>
      <c r="E32" s="2"/>
      <c r="F32" s="2"/>
      <c r="G32" s="2"/>
      <c r="I32" s="2"/>
      <c r="J32" s="2"/>
      <c r="K32" s="2"/>
      <c r="L32" s="2"/>
      <c r="M32" s="2"/>
    </row>
    <row r="33" spans="3:13" ht="12.75">
      <c r="C33" s="2"/>
      <c r="D33" s="2"/>
      <c r="E33" s="2"/>
      <c r="F33" s="2"/>
      <c r="G33" s="2"/>
      <c r="I33" s="2"/>
      <c r="J33" s="2"/>
      <c r="K33" s="2"/>
      <c r="L33" s="2"/>
      <c r="M33" s="2"/>
    </row>
    <row r="34" spans="3:13" ht="12.75">
      <c r="C34" s="2"/>
      <c r="D34" s="2"/>
      <c r="E34" s="2"/>
      <c r="F34" s="2"/>
      <c r="G34" s="2"/>
      <c r="I34" s="2"/>
      <c r="J34" s="2"/>
      <c r="K34" s="2"/>
      <c r="L34" s="2"/>
      <c r="M34" s="2"/>
    </row>
    <row r="35" spans="3:11" ht="12.75">
      <c r="C35" s="2"/>
      <c r="D35" s="2"/>
      <c r="K35" s="2"/>
    </row>
    <row r="37" spans="2:11" ht="12.75">
      <c r="B37" s="13" t="str">
        <f>HYPERLINK('[1]реквизиты'!$A$11)</f>
        <v>Chiaf referee</v>
      </c>
      <c r="C37" s="10"/>
      <c r="D37" s="10"/>
      <c r="E37" s="10"/>
      <c r="F37" s="1"/>
      <c r="G37" s="1"/>
      <c r="H37" s="1"/>
      <c r="I37" s="14" t="str">
        <f>HYPERLINK('[1]реквизиты'!$G$11)</f>
        <v>R. Baboyan</v>
      </c>
      <c r="J37" s="2"/>
      <c r="K37" s="16" t="str">
        <f>HYPERLINK('[1]реквизиты'!$G$12)</f>
        <v>/RUS/</v>
      </c>
    </row>
    <row r="38" spans="2:11" ht="12.75">
      <c r="B38" s="10"/>
      <c r="C38" s="10"/>
      <c r="D38" s="10"/>
      <c r="E38" s="15"/>
      <c r="F38" s="2"/>
      <c r="G38" s="2"/>
      <c r="H38" s="2"/>
      <c r="J38" s="2"/>
      <c r="K38" s="2"/>
    </row>
    <row r="39" spans="2:11" ht="12.75">
      <c r="B39" s="17" t="str">
        <f>HYPERLINK('[1]реквизиты'!$A$13)</f>
        <v>Chiaf secretary</v>
      </c>
      <c r="D39" s="10"/>
      <c r="E39" s="18"/>
      <c r="F39" s="35"/>
      <c r="G39" s="1"/>
      <c r="H39" s="1"/>
      <c r="I39" s="14" t="str">
        <f>HYPERLINK('[1]реквизиты'!$G$13)</f>
        <v>A. Sheyko</v>
      </c>
      <c r="J39" s="2"/>
      <c r="K39" s="19" t="str">
        <f>HYPERLINK('[1]реквизиты'!$G$14)</f>
        <v>/BLR/</v>
      </c>
    </row>
    <row r="40" spans="5:13" ht="12.75">
      <c r="E40" s="2"/>
      <c r="F40" s="2"/>
      <c r="G40" s="12"/>
      <c r="H40" s="12"/>
      <c r="J40" s="12"/>
      <c r="K40" s="12"/>
      <c r="L40" s="31"/>
      <c r="M40" s="31"/>
    </row>
    <row r="41" spans="4:13" ht="12.75">
      <c r="D41" s="3"/>
      <c r="E41" s="2"/>
      <c r="F41" s="2"/>
      <c r="G41" s="12"/>
      <c r="H41" s="12"/>
      <c r="I41" s="12"/>
      <c r="J41" s="12"/>
      <c r="K41" s="12"/>
      <c r="M41" s="31"/>
    </row>
    <row r="42" spans="5:13" ht="12.75">
      <c r="E42" s="2"/>
      <c r="F42" s="2"/>
      <c r="G42" s="12"/>
      <c r="H42" s="12"/>
      <c r="I42" s="12"/>
      <c r="J42" s="12"/>
      <c r="K42" s="12"/>
      <c r="M42" s="31"/>
    </row>
    <row r="43" spans="5:13" ht="12.75">
      <c r="E43" s="2"/>
      <c r="F43" s="2"/>
      <c r="G43" s="12"/>
      <c r="H43" s="12"/>
      <c r="I43" s="12"/>
      <c r="J43" s="12"/>
      <c r="K43" s="12"/>
      <c r="L43" s="31"/>
      <c r="M43" s="31"/>
    </row>
  </sheetData>
  <mergeCells count="44">
    <mergeCell ref="A22:A23"/>
    <mergeCell ref="B22:B23"/>
    <mergeCell ref="C22:C23"/>
    <mergeCell ref="D22:D23"/>
    <mergeCell ref="A20:A21"/>
    <mergeCell ref="B20:B21"/>
    <mergeCell ref="C20:C21"/>
    <mergeCell ref="D20:D21"/>
    <mergeCell ref="A18:A19"/>
    <mergeCell ref="B18:B19"/>
    <mergeCell ref="C18:C19"/>
    <mergeCell ref="D18:D19"/>
    <mergeCell ref="D16:D17"/>
    <mergeCell ref="A11:A12"/>
    <mergeCell ref="B11:B12"/>
    <mergeCell ref="C11:C12"/>
    <mergeCell ref="D11:D12"/>
    <mergeCell ref="A16:A17"/>
    <mergeCell ref="A15:B15"/>
    <mergeCell ref="B16:B17"/>
    <mergeCell ref="C16:C17"/>
    <mergeCell ref="A9:A10"/>
    <mergeCell ref="B9:B10"/>
    <mergeCell ref="C9:C10"/>
    <mergeCell ref="D9:D10"/>
    <mergeCell ref="A7:A8"/>
    <mergeCell ref="B7:B8"/>
    <mergeCell ref="C7:C8"/>
    <mergeCell ref="D7:D8"/>
    <mergeCell ref="A5:A6"/>
    <mergeCell ref="B5:B6"/>
    <mergeCell ref="C5:C6"/>
    <mergeCell ref="D5:D6"/>
    <mergeCell ref="A4:B4"/>
    <mergeCell ref="C1:J1"/>
    <mergeCell ref="C2:J2"/>
    <mergeCell ref="C3:J3"/>
    <mergeCell ref="G19:G20"/>
    <mergeCell ref="E21:E22"/>
    <mergeCell ref="I14:I15"/>
    <mergeCell ref="E6:E7"/>
    <mergeCell ref="G8:G9"/>
    <mergeCell ref="E10:E11"/>
    <mergeCell ref="E17:E18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</sheetPr>
  <dimension ref="A1:R29"/>
  <sheetViews>
    <sheetView workbookViewId="0" topLeftCell="A1">
      <selection activeCell="B2" sqref="B2:I2"/>
    </sheetView>
  </sheetViews>
  <sheetFormatPr defaultColWidth="9.140625" defaultRowHeight="12.75"/>
  <cols>
    <col min="1" max="1" width="4.8515625" style="0" customWidth="1"/>
    <col min="2" max="2" width="5.28125" style="0" customWidth="1"/>
    <col min="3" max="3" width="21.28125" style="0" customWidth="1"/>
    <col min="4" max="4" width="10.00390625" style="0" customWidth="1"/>
    <col min="5" max="5" width="10.28125" style="0" customWidth="1"/>
    <col min="6" max="6" width="26.8515625" style="0" customWidth="1"/>
    <col min="7" max="9" width="7.7109375" style="0" customWidth="1"/>
    <col min="10" max="10" width="5.140625" style="0" customWidth="1"/>
    <col min="11" max="11" width="5.421875" style="0" customWidth="1"/>
    <col min="12" max="12" width="21.28125" style="0" customWidth="1"/>
    <col min="13" max="13" width="10.28125" style="0" customWidth="1"/>
    <col min="15" max="15" width="27.7109375" style="0" customWidth="1"/>
    <col min="16" max="18" width="7.7109375" style="0" customWidth="1"/>
  </cols>
  <sheetData>
    <row r="1" spans="2:18" ht="24.75" customHeight="1">
      <c r="B1" s="221" t="s">
        <v>28</v>
      </c>
      <c r="C1" s="221"/>
      <c r="D1" s="221"/>
      <c r="E1" s="221"/>
      <c r="F1" s="221"/>
      <c r="G1" s="221"/>
      <c r="H1" s="221"/>
      <c r="I1" s="221"/>
      <c r="J1" s="64"/>
      <c r="K1" s="221" t="s">
        <v>28</v>
      </c>
      <c r="L1" s="221"/>
      <c r="M1" s="221"/>
      <c r="N1" s="221"/>
      <c r="O1" s="221"/>
      <c r="P1" s="221"/>
      <c r="Q1" s="221"/>
      <c r="R1" s="221"/>
    </row>
    <row r="2" spans="2:18" ht="24.75" customHeight="1">
      <c r="B2" s="211" t="str">
        <f>HYPERLINK('пр.взв.'!A4)</f>
        <v>Weight category  56F кg.</v>
      </c>
      <c r="C2" s="212"/>
      <c r="D2" s="212"/>
      <c r="E2" s="212"/>
      <c r="F2" s="212"/>
      <c r="G2" s="212"/>
      <c r="H2" s="212"/>
      <c r="I2" s="212"/>
      <c r="J2" s="65"/>
      <c r="K2" s="211" t="str">
        <f>HYPERLINK('пр.взв.'!A4)</f>
        <v>Weight category  56F кg.</v>
      </c>
      <c r="L2" s="212"/>
      <c r="M2" s="212"/>
      <c r="N2" s="212"/>
      <c r="O2" s="212"/>
      <c r="P2" s="212"/>
      <c r="Q2" s="212"/>
      <c r="R2" s="212"/>
    </row>
    <row r="3" spans="2:18" ht="24.75" customHeight="1" thickBot="1">
      <c r="B3" s="66" t="s">
        <v>2</v>
      </c>
      <c r="C3" s="68" t="s">
        <v>34</v>
      </c>
      <c r="D3" s="70" t="s">
        <v>29</v>
      </c>
      <c r="E3" s="67"/>
      <c r="F3" s="66"/>
      <c r="G3" s="67"/>
      <c r="H3" s="67"/>
      <c r="I3" s="67"/>
      <c r="J3" s="67"/>
      <c r="K3" s="66" t="s">
        <v>3</v>
      </c>
      <c r="L3" s="68" t="s">
        <v>34</v>
      </c>
      <c r="M3" s="70" t="s">
        <v>29</v>
      </c>
      <c r="N3" s="67"/>
      <c r="O3" s="66"/>
      <c r="P3" s="67"/>
      <c r="Q3" s="67"/>
      <c r="R3" s="67"/>
    </row>
    <row r="4" spans="1:18" ht="12.75" customHeight="1">
      <c r="A4" s="132" t="s">
        <v>32</v>
      </c>
      <c r="B4" s="208" t="s">
        <v>6</v>
      </c>
      <c r="C4" s="210" t="s">
        <v>7</v>
      </c>
      <c r="D4" s="210" t="s">
        <v>8</v>
      </c>
      <c r="E4" s="210" t="s">
        <v>16</v>
      </c>
      <c r="F4" s="201" t="s">
        <v>17</v>
      </c>
      <c r="G4" s="203" t="s">
        <v>19</v>
      </c>
      <c r="H4" s="205" t="s">
        <v>20</v>
      </c>
      <c r="I4" s="207" t="s">
        <v>18</v>
      </c>
      <c r="J4" s="132" t="s">
        <v>32</v>
      </c>
      <c r="K4" s="208" t="s">
        <v>6</v>
      </c>
      <c r="L4" s="210" t="s">
        <v>7</v>
      </c>
      <c r="M4" s="210" t="s">
        <v>8</v>
      </c>
      <c r="N4" s="210" t="s">
        <v>16</v>
      </c>
      <c r="O4" s="201" t="s">
        <v>17</v>
      </c>
      <c r="P4" s="203" t="s">
        <v>19</v>
      </c>
      <c r="Q4" s="205" t="s">
        <v>20</v>
      </c>
      <c r="R4" s="207" t="s">
        <v>18</v>
      </c>
    </row>
    <row r="5" spans="1:18" ht="12.75" customHeight="1" thickBot="1">
      <c r="A5" s="124"/>
      <c r="B5" s="209" t="s">
        <v>6</v>
      </c>
      <c r="C5" s="202" t="s">
        <v>7</v>
      </c>
      <c r="D5" s="202" t="s">
        <v>8</v>
      </c>
      <c r="E5" s="202" t="s">
        <v>16</v>
      </c>
      <c r="F5" s="202" t="s">
        <v>17</v>
      </c>
      <c r="G5" s="204"/>
      <c r="H5" s="206"/>
      <c r="I5" s="134" t="s">
        <v>18</v>
      </c>
      <c r="J5" s="124"/>
      <c r="K5" s="209" t="s">
        <v>6</v>
      </c>
      <c r="L5" s="202" t="s">
        <v>7</v>
      </c>
      <c r="M5" s="202" t="s">
        <v>8</v>
      </c>
      <c r="N5" s="202" t="s">
        <v>16</v>
      </c>
      <c r="O5" s="202" t="s">
        <v>17</v>
      </c>
      <c r="P5" s="204"/>
      <c r="Q5" s="206"/>
      <c r="R5" s="134" t="s">
        <v>18</v>
      </c>
    </row>
    <row r="6" spans="1:18" ht="12.75" customHeight="1">
      <c r="A6" s="222">
        <v>1</v>
      </c>
      <c r="B6" s="197">
        <v>1</v>
      </c>
      <c r="C6" s="199" t="str">
        <f>VLOOKUP(B6,'пр.взв.'!B7:E22,2,FALSE)</f>
        <v>PARPILLON Hortense</v>
      </c>
      <c r="D6" s="200" t="str">
        <f>VLOOKUP(B6,'пр.взв.'!B7:F22,3,FALSE)</f>
        <v>1993</v>
      </c>
      <c r="E6" s="200" t="str">
        <f>VLOOKUP(B6,'пр.взв.'!B7:E22,4,FALSE)</f>
        <v>FRA</v>
      </c>
      <c r="F6" s="187"/>
      <c r="G6" s="196"/>
      <c r="H6" s="150"/>
      <c r="I6" s="189"/>
      <c r="J6" s="222">
        <v>3</v>
      </c>
      <c r="K6" s="197">
        <v>2</v>
      </c>
      <c r="L6" s="199" t="str">
        <f>VLOOKUP(K6,'пр.взв.'!B7:E22,2,FALSE)</f>
        <v> SHATRAUSKAYA Rehina</v>
      </c>
      <c r="M6" s="200" t="str">
        <f>VLOOKUP(K6,'пр.взв.'!B7:F22,3,FALSE)</f>
        <v>1992</v>
      </c>
      <c r="N6" s="200" t="str">
        <f>VLOOKUP(K6,'пр.взв.'!B7:E22,4,FALSE)</f>
        <v>BLR</v>
      </c>
      <c r="O6" s="187"/>
      <c r="P6" s="196"/>
      <c r="Q6" s="150"/>
      <c r="R6" s="189"/>
    </row>
    <row r="7" spans="1:18" ht="12.75" customHeight="1">
      <c r="A7" s="223"/>
      <c r="B7" s="198"/>
      <c r="C7" s="193"/>
      <c r="D7" s="195"/>
      <c r="E7" s="195"/>
      <c r="F7" s="195"/>
      <c r="G7" s="195"/>
      <c r="H7" s="143"/>
      <c r="I7" s="146"/>
      <c r="J7" s="223"/>
      <c r="K7" s="198"/>
      <c r="L7" s="193"/>
      <c r="M7" s="195"/>
      <c r="N7" s="195"/>
      <c r="O7" s="195"/>
      <c r="P7" s="195"/>
      <c r="Q7" s="143"/>
      <c r="R7" s="146"/>
    </row>
    <row r="8" spans="1:18" ht="12.75" customHeight="1">
      <c r="A8" s="223"/>
      <c r="B8" s="190">
        <v>5</v>
      </c>
      <c r="C8" s="192" t="str">
        <f>VLOOKUP(B8,'пр.взв.'!B7:E22,2,FALSE)</f>
        <v>SHEVCHENKO Anastasiya</v>
      </c>
      <c r="D8" s="194" t="str">
        <f>VLOOKUP(B8,'пр.взв.'!B7:F22,3,FALSE)</f>
        <v>1993</v>
      </c>
      <c r="E8" s="194" t="str">
        <f>VLOOKUP(B8,'пр.взв.'!B7:E22,4,FALSE)</f>
        <v>UKR</v>
      </c>
      <c r="F8" s="186"/>
      <c r="G8" s="186"/>
      <c r="H8" s="188"/>
      <c r="I8" s="188"/>
      <c r="J8" s="223"/>
      <c r="K8" s="190">
        <v>6</v>
      </c>
      <c r="L8" s="192" t="str">
        <f>VLOOKUP(K8,'пр.взв.'!B7:E22,2,FALSE)</f>
        <v>LAZARYAN Asya</v>
      </c>
      <c r="M8" s="194" t="str">
        <f>VLOOKUP(K8,'пр.взв.'!B7:F22,3,FALSE)</f>
        <v>1994</v>
      </c>
      <c r="N8" s="194" t="str">
        <f>VLOOKUP(K8,'пр.взв.'!B7:E22,4,FALSE)</f>
        <v>ARM</v>
      </c>
      <c r="O8" s="186"/>
      <c r="P8" s="186"/>
      <c r="Q8" s="188"/>
      <c r="R8" s="188"/>
    </row>
    <row r="9" spans="1:18" ht="13.5" customHeight="1" thickBot="1">
      <c r="A9" s="225"/>
      <c r="B9" s="218"/>
      <c r="C9" s="219"/>
      <c r="D9" s="220"/>
      <c r="E9" s="220"/>
      <c r="F9" s="216"/>
      <c r="G9" s="216"/>
      <c r="H9" s="217"/>
      <c r="I9" s="217"/>
      <c r="J9" s="225"/>
      <c r="K9" s="218"/>
      <c r="L9" s="219"/>
      <c r="M9" s="220"/>
      <c r="N9" s="220"/>
      <c r="O9" s="216"/>
      <c r="P9" s="216"/>
      <c r="Q9" s="217"/>
      <c r="R9" s="217"/>
    </row>
    <row r="10" spans="1:18" ht="12.75" customHeight="1">
      <c r="A10" s="222">
        <v>2</v>
      </c>
      <c r="B10" s="191">
        <v>3</v>
      </c>
      <c r="C10" s="199" t="str">
        <f>VLOOKUP(B10,'пр.взв.'!B7:E22,2,FALSE)</f>
        <v>BOSTAN Maria</v>
      </c>
      <c r="D10" s="200" t="str">
        <f>VLOOKUP(B10,'пр.взв.'!B7:F22,3,FALSE)</f>
        <v>1992</v>
      </c>
      <c r="E10" s="200" t="str">
        <f>VLOOKUP(B10,'пр.взв.'!B7:E22,4,FALSE)</f>
        <v>MDA</v>
      </c>
      <c r="F10" s="195"/>
      <c r="G10" s="214"/>
      <c r="H10" s="143"/>
      <c r="I10" s="194"/>
      <c r="J10" s="222">
        <v>4</v>
      </c>
      <c r="K10" s="191">
        <v>4</v>
      </c>
      <c r="L10" s="199" t="str">
        <f>VLOOKUP(K10,'пр.взв.'!B7:E22,2,FALSE)</f>
        <v>KOSTENKO Valentina</v>
      </c>
      <c r="M10" s="200" t="str">
        <f>VLOOKUP(K10,'пр.взв.'!B7:F22,3,FALSE)</f>
        <v>1993</v>
      </c>
      <c r="N10" s="200" t="str">
        <f>VLOOKUP(K10,'пр.взв.'!B7:E22,4,FALSE)</f>
        <v>RUS</v>
      </c>
      <c r="O10" s="195"/>
      <c r="P10" s="214"/>
      <c r="Q10" s="143"/>
      <c r="R10" s="194"/>
    </row>
    <row r="11" spans="1:18" ht="12.75" customHeight="1">
      <c r="A11" s="223"/>
      <c r="B11" s="215"/>
      <c r="C11" s="193"/>
      <c r="D11" s="195"/>
      <c r="E11" s="195"/>
      <c r="F11" s="195"/>
      <c r="G11" s="195"/>
      <c r="H11" s="143"/>
      <c r="I11" s="146"/>
      <c r="J11" s="223"/>
      <c r="K11" s="215"/>
      <c r="L11" s="193"/>
      <c r="M11" s="195"/>
      <c r="N11" s="195"/>
      <c r="O11" s="195"/>
      <c r="P11" s="195"/>
      <c r="Q11" s="143"/>
      <c r="R11" s="146"/>
    </row>
    <row r="12" spans="1:18" ht="12.75" customHeight="1">
      <c r="A12" s="223"/>
      <c r="B12" s="190">
        <v>7</v>
      </c>
      <c r="C12" s="192" t="e">
        <f>VLOOKUP(B12,'пр.взв.'!B7:E22,2,FALSE)</f>
        <v>#N/A</v>
      </c>
      <c r="D12" s="194" t="e">
        <f>VLOOKUP(B12,'пр.взв.'!B7:F22,3,FALSE)</f>
        <v>#N/A</v>
      </c>
      <c r="E12" s="194" t="e">
        <f>VLOOKUP(B12,'пр.взв.'!B7:E22,4,FALSE)</f>
        <v>#N/A</v>
      </c>
      <c r="F12" s="186"/>
      <c r="G12" s="186"/>
      <c r="H12" s="188"/>
      <c r="I12" s="188"/>
      <c r="J12" s="223"/>
      <c r="K12" s="190">
        <v>8</v>
      </c>
      <c r="L12" s="192" t="e">
        <f>VLOOKUP(K12,'пр.взв.'!B7:E22,2,FALSE)</f>
        <v>#N/A</v>
      </c>
      <c r="M12" s="194" t="e">
        <f>VLOOKUP(K12,'пр.взв.'!B7:F22,3,FALSE)</f>
        <v>#N/A</v>
      </c>
      <c r="N12" s="194" t="e">
        <f>VLOOKUP(K12,'пр.взв.'!B7:E22,4,FALSE)</f>
        <v>#N/A</v>
      </c>
      <c r="O12" s="186"/>
      <c r="P12" s="186"/>
      <c r="Q12" s="188"/>
      <c r="R12" s="188"/>
    </row>
    <row r="13" spans="1:18" ht="12.75" customHeight="1">
      <c r="A13" s="224"/>
      <c r="B13" s="191"/>
      <c r="C13" s="193"/>
      <c r="D13" s="195"/>
      <c r="E13" s="195"/>
      <c r="F13" s="187"/>
      <c r="G13" s="187"/>
      <c r="H13" s="189"/>
      <c r="I13" s="189"/>
      <c r="J13" s="224"/>
      <c r="K13" s="191"/>
      <c r="L13" s="193"/>
      <c r="M13" s="195"/>
      <c r="N13" s="195"/>
      <c r="O13" s="187"/>
      <c r="P13" s="187"/>
      <c r="Q13" s="189"/>
      <c r="R13" s="189"/>
    </row>
    <row r="16" spans="2:18" ht="24.75" customHeight="1" thickBot="1">
      <c r="B16" s="66" t="s">
        <v>2</v>
      </c>
      <c r="C16" s="213" t="s">
        <v>35</v>
      </c>
      <c r="D16" s="213"/>
      <c r="E16" s="213"/>
      <c r="F16" s="213"/>
      <c r="G16" s="213"/>
      <c r="H16" s="213"/>
      <c r="I16" s="213"/>
      <c r="J16" s="75"/>
      <c r="K16" s="66" t="s">
        <v>3</v>
      </c>
      <c r="L16" s="213" t="s">
        <v>35</v>
      </c>
      <c r="M16" s="213"/>
      <c r="N16" s="213"/>
      <c r="O16" s="213"/>
      <c r="P16" s="213"/>
      <c r="Q16" s="213"/>
      <c r="R16" s="213"/>
    </row>
    <row r="17" spans="1:18" ht="12.75" customHeight="1">
      <c r="A17" s="132" t="s">
        <v>32</v>
      </c>
      <c r="B17" s="208" t="s">
        <v>6</v>
      </c>
      <c r="C17" s="210" t="s">
        <v>7</v>
      </c>
      <c r="D17" s="210" t="s">
        <v>8</v>
      </c>
      <c r="E17" s="210" t="s">
        <v>16</v>
      </c>
      <c r="F17" s="201" t="s">
        <v>17</v>
      </c>
      <c r="G17" s="203" t="s">
        <v>19</v>
      </c>
      <c r="H17" s="205" t="s">
        <v>20</v>
      </c>
      <c r="I17" s="207" t="s">
        <v>18</v>
      </c>
      <c r="J17" s="132" t="s">
        <v>32</v>
      </c>
      <c r="K17" s="208" t="s">
        <v>6</v>
      </c>
      <c r="L17" s="210" t="s">
        <v>7</v>
      </c>
      <c r="M17" s="210" t="s">
        <v>8</v>
      </c>
      <c r="N17" s="210" t="s">
        <v>16</v>
      </c>
      <c r="O17" s="201" t="s">
        <v>17</v>
      </c>
      <c r="P17" s="203" t="s">
        <v>19</v>
      </c>
      <c r="Q17" s="205" t="s">
        <v>20</v>
      </c>
      <c r="R17" s="207" t="s">
        <v>18</v>
      </c>
    </row>
    <row r="18" spans="1:18" ht="12.75" customHeight="1" thickBot="1">
      <c r="A18" s="124"/>
      <c r="B18" s="209" t="s">
        <v>6</v>
      </c>
      <c r="C18" s="202" t="s">
        <v>7</v>
      </c>
      <c r="D18" s="202" t="s">
        <v>8</v>
      </c>
      <c r="E18" s="202" t="s">
        <v>16</v>
      </c>
      <c r="F18" s="202" t="s">
        <v>17</v>
      </c>
      <c r="G18" s="204"/>
      <c r="H18" s="206"/>
      <c r="I18" s="134" t="s">
        <v>18</v>
      </c>
      <c r="J18" s="124"/>
      <c r="K18" s="209" t="s">
        <v>6</v>
      </c>
      <c r="L18" s="202" t="s">
        <v>7</v>
      </c>
      <c r="M18" s="202" t="s">
        <v>8</v>
      </c>
      <c r="N18" s="202" t="s">
        <v>16</v>
      </c>
      <c r="O18" s="202" t="s">
        <v>17</v>
      </c>
      <c r="P18" s="204"/>
      <c r="Q18" s="206"/>
      <c r="R18" s="134" t="s">
        <v>18</v>
      </c>
    </row>
    <row r="19" spans="1:18" ht="12.75" customHeight="1">
      <c r="A19" s="222">
        <v>1</v>
      </c>
      <c r="B19" s="197"/>
      <c r="C19" s="199" t="e">
        <f>VLOOKUP(B19,'пр.взв.'!B7:E22,2,FALSE)</f>
        <v>#N/A</v>
      </c>
      <c r="D19" s="200" t="e">
        <f>VLOOKUP(B19,'пр.взв.'!B7:F22,3,FALSE)</f>
        <v>#N/A</v>
      </c>
      <c r="E19" s="200" t="e">
        <f>VLOOKUP(B19,'пр.взв.'!B7:E22,4,FALSE)</f>
        <v>#N/A</v>
      </c>
      <c r="F19" s="187"/>
      <c r="G19" s="196"/>
      <c r="H19" s="150"/>
      <c r="I19" s="189"/>
      <c r="J19" s="222">
        <v>2</v>
      </c>
      <c r="K19" s="197"/>
      <c r="L19" s="199" t="e">
        <f>VLOOKUP(K19,'пр.взв.'!B7:E22,2,FALSE)</f>
        <v>#N/A</v>
      </c>
      <c r="M19" s="200" t="e">
        <f>VLOOKUP(K19,'пр.взв.'!B7:F22,3,FALSE)</f>
        <v>#N/A</v>
      </c>
      <c r="N19" s="200" t="e">
        <f>VLOOKUP(K19,'пр.взв.'!B7:E22,4,FALSE)</f>
        <v>#N/A</v>
      </c>
      <c r="O19" s="187"/>
      <c r="P19" s="196"/>
      <c r="Q19" s="150"/>
      <c r="R19" s="189"/>
    </row>
    <row r="20" spans="1:18" ht="12.75" customHeight="1">
      <c r="A20" s="223"/>
      <c r="B20" s="198"/>
      <c r="C20" s="193"/>
      <c r="D20" s="195"/>
      <c r="E20" s="195"/>
      <c r="F20" s="195"/>
      <c r="G20" s="195"/>
      <c r="H20" s="143"/>
      <c r="I20" s="146"/>
      <c r="J20" s="223"/>
      <c r="K20" s="198"/>
      <c r="L20" s="193"/>
      <c r="M20" s="195"/>
      <c r="N20" s="195"/>
      <c r="O20" s="195"/>
      <c r="P20" s="195"/>
      <c r="Q20" s="143"/>
      <c r="R20" s="146"/>
    </row>
    <row r="21" spans="1:18" ht="12.75" customHeight="1">
      <c r="A21" s="223"/>
      <c r="B21" s="190"/>
      <c r="C21" s="192" t="e">
        <f>VLOOKUP(B21,'пр.взв.'!B7:E22,2,FALSE)</f>
        <v>#N/A</v>
      </c>
      <c r="D21" s="194" t="e">
        <f>VLOOKUP(B21,'пр.взв.'!B7:F22,3,FALSE)</f>
        <v>#N/A</v>
      </c>
      <c r="E21" s="194" t="e">
        <f>VLOOKUP(B21,'пр.взв.'!B7:E22,4,FALSE)</f>
        <v>#N/A</v>
      </c>
      <c r="F21" s="186"/>
      <c r="G21" s="186"/>
      <c r="H21" s="188"/>
      <c r="I21" s="188"/>
      <c r="J21" s="223"/>
      <c r="K21" s="190"/>
      <c r="L21" s="192" t="e">
        <f>VLOOKUP(K21,'пр.взв.'!B7:E22,2,FALSE)</f>
        <v>#N/A</v>
      </c>
      <c r="M21" s="194" t="e">
        <f>VLOOKUP(K21,'пр.взв.'!B7:F22,3,FALSE)</f>
        <v>#N/A</v>
      </c>
      <c r="N21" s="194" t="e">
        <f>VLOOKUP(K21,'пр.взв.'!B7:E22,4,FALSE)</f>
        <v>#N/A</v>
      </c>
      <c r="O21" s="186"/>
      <c r="P21" s="186"/>
      <c r="Q21" s="188"/>
      <c r="R21" s="188"/>
    </row>
    <row r="22" spans="1:18" ht="12.75" customHeight="1">
      <c r="A22" s="224"/>
      <c r="B22" s="191"/>
      <c r="C22" s="193"/>
      <c r="D22" s="195"/>
      <c r="E22" s="195"/>
      <c r="F22" s="187"/>
      <c r="G22" s="187"/>
      <c r="H22" s="189"/>
      <c r="I22" s="189"/>
      <c r="J22" s="224"/>
      <c r="K22" s="191"/>
      <c r="L22" s="193"/>
      <c r="M22" s="195"/>
      <c r="N22" s="195"/>
      <c r="O22" s="187"/>
      <c r="P22" s="187"/>
      <c r="Q22" s="189"/>
      <c r="R22" s="189"/>
    </row>
    <row r="29" ht="12.75">
      <c r="N29" s="69"/>
    </row>
  </sheetData>
  <mergeCells count="144">
    <mergeCell ref="A17:A18"/>
    <mergeCell ref="A10:A13"/>
    <mergeCell ref="A19:A22"/>
    <mergeCell ref="A4:A5"/>
    <mergeCell ref="A6:A9"/>
    <mergeCell ref="J17:J18"/>
    <mergeCell ref="J10:J13"/>
    <mergeCell ref="J19:J22"/>
    <mergeCell ref="J4:J5"/>
    <mergeCell ref="J6:J9"/>
    <mergeCell ref="B1:I1"/>
    <mergeCell ref="K1:R1"/>
    <mergeCell ref="K4:K5"/>
    <mergeCell ref="L4:L5"/>
    <mergeCell ref="M4:M5"/>
    <mergeCell ref="N4:N5"/>
    <mergeCell ref="O4:O5"/>
    <mergeCell ref="P4:P5"/>
    <mergeCell ref="Q4:Q5"/>
    <mergeCell ref="R4:R5"/>
    <mergeCell ref="B6:B7"/>
    <mergeCell ref="C6:C7"/>
    <mergeCell ref="D6:D7"/>
    <mergeCell ref="E6:E7"/>
    <mergeCell ref="F6:F7"/>
    <mergeCell ref="G6:G7"/>
    <mergeCell ref="H6:H7"/>
    <mergeCell ref="I6:I7"/>
    <mergeCell ref="B8:B9"/>
    <mergeCell ref="C8:C9"/>
    <mergeCell ref="D8:D9"/>
    <mergeCell ref="E8:E9"/>
    <mergeCell ref="F8:F9"/>
    <mergeCell ref="G8:G9"/>
    <mergeCell ref="H8:H9"/>
    <mergeCell ref="I8:I9"/>
    <mergeCell ref="B10:B11"/>
    <mergeCell ref="C10:C11"/>
    <mergeCell ref="D10:D11"/>
    <mergeCell ref="E10:E11"/>
    <mergeCell ref="F10:F11"/>
    <mergeCell ref="G10:G11"/>
    <mergeCell ref="H10:H11"/>
    <mergeCell ref="I10:I11"/>
    <mergeCell ref="B12:B13"/>
    <mergeCell ref="C12:C13"/>
    <mergeCell ref="D12:D13"/>
    <mergeCell ref="E12:E13"/>
    <mergeCell ref="F12:F13"/>
    <mergeCell ref="G12:G13"/>
    <mergeCell ref="H12:H13"/>
    <mergeCell ref="I12:I13"/>
    <mergeCell ref="B4:B5"/>
    <mergeCell ref="C4:C5"/>
    <mergeCell ref="D4:D5"/>
    <mergeCell ref="E4:E5"/>
    <mergeCell ref="F4:F5"/>
    <mergeCell ref="G4:G5"/>
    <mergeCell ref="H4:H5"/>
    <mergeCell ref="I4:I5"/>
    <mergeCell ref="K6:K7"/>
    <mergeCell ref="L6:L7"/>
    <mergeCell ref="M6:M7"/>
    <mergeCell ref="N6:N7"/>
    <mergeCell ref="O6:O7"/>
    <mergeCell ref="P6:P7"/>
    <mergeCell ref="Q6:Q7"/>
    <mergeCell ref="R6:R7"/>
    <mergeCell ref="K8:K9"/>
    <mergeCell ref="L8:L9"/>
    <mergeCell ref="M8:M9"/>
    <mergeCell ref="N8:N9"/>
    <mergeCell ref="O8:O9"/>
    <mergeCell ref="P8:P9"/>
    <mergeCell ref="Q8:Q9"/>
    <mergeCell ref="R8:R9"/>
    <mergeCell ref="Q10:Q11"/>
    <mergeCell ref="R10:R11"/>
    <mergeCell ref="K10:K11"/>
    <mergeCell ref="L10:L11"/>
    <mergeCell ref="M10:M11"/>
    <mergeCell ref="N10:N11"/>
    <mergeCell ref="M12:M13"/>
    <mergeCell ref="N12:N13"/>
    <mergeCell ref="O10:O11"/>
    <mergeCell ref="P10:P11"/>
    <mergeCell ref="B2:I2"/>
    <mergeCell ref="K2:R2"/>
    <mergeCell ref="C16:I16"/>
    <mergeCell ref="L16:R16"/>
    <mergeCell ref="O12:O13"/>
    <mergeCell ref="P12:P13"/>
    <mergeCell ref="Q12:Q13"/>
    <mergeCell ref="R12:R13"/>
    <mergeCell ref="K12:K13"/>
    <mergeCell ref="L12:L13"/>
    <mergeCell ref="B17:B18"/>
    <mergeCell ref="C17:C18"/>
    <mergeCell ref="D17:D18"/>
    <mergeCell ref="E17:E18"/>
    <mergeCell ref="F17:F18"/>
    <mergeCell ref="G17:G18"/>
    <mergeCell ref="H17:H18"/>
    <mergeCell ref="I17:I18"/>
    <mergeCell ref="B19:B20"/>
    <mergeCell ref="C19:C20"/>
    <mergeCell ref="D19:D20"/>
    <mergeCell ref="E19:E20"/>
    <mergeCell ref="F19:F20"/>
    <mergeCell ref="G19:G20"/>
    <mergeCell ref="H19:H20"/>
    <mergeCell ref="I19:I20"/>
    <mergeCell ref="B21:B22"/>
    <mergeCell ref="C21:C22"/>
    <mergeCell ref="D21:D22"/>
    <mergeCell ref="E21:E22"/>
    <mergeCell ref="F21:F22"/>
    <mergeCell ref="G21:G22"/>
    <mergeCell ref="H21:H22"/>
    <mergeCell ref="I21:I22"/>
    <mergeCell ref="K17:K18"/>
    <mergeCell ref="L17:L18"/>
    <mergeCell ref="M17:M18"/>
    <mergeCell ref="N17:N18"/>
    <mergeCell ref="O17:O18"/>
    <mergeCell ref="P17:P18"/>
    <mergeCell ref="Q17:Q18"/>
    <mergeCell ref="R17:R18"/>
    <mergeCell ref="K19:K20"/>
    <mergeCell ref="L19:L20"/>
    <mergeCell ref="M19:M20"/>
    <mergeCell ref="N19:N20"/>
    <mergeCell ref="O19:O20"/>
    <mergeCell ref="P19:P20"/>
    <mergeCell ref="Q19:Q20"/>
    <mergeCell ref="R19:R20"/>
    <mergeCell ref="K21:K22"/>
    <mergeCell ref="L21:L22"/>
    <mergeCell ref="M21:M22"/>
    <mergeCell ref="N21:N22"/>
    <mergeCell ref="O21:O22"/>
    <mergeCell ref="P21:P22"/>
    <mergeCell ref="Q21:Q22"/>
    <mergeCell ref="R21:R22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R37"/>
  <sheetViews>
    <sheetView tabSelected="1" workbookViewId="0" topLeftCell="A1">
      <selection activeCell="N7" sqref="N7:N8"/>
    </sheetView>
  </sheetViews>
  <sheetFormatPr defaultColWidth="9.140625" defaultRowHeight="12.75"/>
  <cols>
    <col min="1" max="1" width="6.28125" style="0" customWidth="1"/>
    <col min="2" max="2" width="18.00390625" style="0" customWidth="1"/>
    <col min="3" max="3" width="7.00390625" style="0" customWidth="1"/>
    <col min="4" max="4" width="6.57421875" style="0" customWidth="1"/>
    <col min="5" max="5" width="4.28125" style="0" customWidth="1"/>
    <col min="6" max="6" width="6.28125" style="0" customWidth="1"/>
    <col min="7" max="7" width="3.8515625" style="0" customWidth="1"/>
    <col min="9" max="9" width="4.140625" style="0" customWidth="1"/>
    <col min="10" max="10" width="2.7109375" style="0" customWidth="1"/>
    <col min="11" max="11" width="4.140625" style="0" customWidth="1"/>
    <col min="12" max="12" width="3.7109375" style="0" customWidth="1"/>
    <col min="13" max="13" width="16.57421875" style="0" customWidth="1"/>
    <col min="14" max="14" width="5.7109375" style="0" customWidth="1"/>
  </cols>
  <sheetData>
    <row r="1" spans="2:14" ht="57" customHeight="1" thickBot="1">
      <c r="B1" s="39"/>
      <c r="C1" s="296" t="s">
        <v>12</v>
      </c>
      <c r="D1" s="297"/>
      <c r="E1" s="297"/>
      <c r="F1" s="297"/>
      <c r="G1" s="297"/>
      <c r="H1" s="298"/>
      <c r="I1" s="299" t="s">
        <v>62</v>
      </c>
      <c r="J1" s="300"/>
      <c r="K1" s="300"/>
      <c r="L1" s="300"/>
      <c r="M1" s="300"/>
      <c r="N1" s="301"/>
    </row>
    <row r="2" spans="2:18" ht="26.25" customHeight="1" thickBot="1">
      <c r="B2" s="41"/>
      <c r="C2" s="290" t="s">
        <v>67</v>
      </c>
      <c r="D2" s="291"/>
      <c r="E2" s="291"/>
      <c r="F2" s="291"/>
      <c r="G2" s="291"/>
      <c r="H2" s="292"/>
      <c r="I2" s="293" t="s">
        <v>73</v>
      </c>
      <c r="J2" s="294"/>
      <c r="K2" s="294"/>
      <c r="L2" s="294"/>
      <c r="M2" s="294"/>
      <c r="N2" s="295"/>
      <c r="O2" s="76"/>
      <c r="P2" s="76"/>
      <c r="Q2" s="76"/>
      <c r="R2" s="76"/>
    </row>
    <row r="3" spans="15:17" ht="22.5" customHeight="1">
      <c r="O3" s="2"/>
      <c r="P3" s="2"/>
      <c r="Q3" s="2"/>
    </row>
    <row r="4" spans="1:15" ht="24" customHeight="1" thickBot="1">
      <c r="A4" s="74" t="s">
        <v>30</v>
      </c>
      <c r="N4" s="40"/>
      <c r="O4" s="40"/>
    </row>
    <row r="5" spans="1:15" ht="15" customHeight="1" thickBot="1">
      <c r="A5" s="235">
        <v>1</v>
      </c>
      <c r="B5" s="231" t="s">
        <v>63</v>
      </c>
      <c r="C5" s="226">
        <v>1996</v>
      </c>
      <c r="D5" s="226" t="s">
        <v>64</v>
      </c>
      <c r="K5" s="255">
        <v>1</v>
      </c>
      <c r="L5" s="257">
        <f>I13</f>
        <v>0</v>
      </c>
      <c r="M5" s="231" t="s">
        <v>71</v>
      </c>
      <c r="N5" s="226" t="s">
        <v>48</v>
      </c>
      <c r="O5" s="40"/>
    </row>
    <row r="6" spans="1:15" ht="15" customHeight="1" thickBot="1">
      <c r="A6" s="236"/>
      <c r="B6" s="232"/>
      <c r="C6" s="227"/>
      <c r="D6" s="227"/>
      <c r="E6" s="277">
        <v>1</v>
      </c>
      <c r="K6" s="256"/>
      <c r="L6" s="258"/>
      <c r="M6" s="232"/>
      <c r="N6" s="227"/>
      <c r="O6" s="40"/>
    </row>
    <row r="7" spans="1:15" ht="15" customHeight="1" thickBot="1">
      <c r="A7" s="241">
        <v>5</v>
      </c>
      <c r="B7" s="233" t="s">
        <v>65</v>
      </c>
      <c r="C7" s="228">
        <v>1997</v>
      </c>
      <c r="D7" s="228" t="s">
        <v>72</v>
      </c>
      <c r="E7" s="278"/>
      <c r="F7" s="6"/>
      <c r="G7" s="30"/>
      <c r="K7" s="251">
        <v>2</v>
      </c>
      <c r="L7" s="253"/>
      <c r="M7" s="231" t="s">
        <v>66</v>
      </c>
      <c r="N7" s="226" t="s">
        <v>54</v>
      </c>
      <c r="O7" s="40"/>
    </row>
    <row r="8" spans="1:15" ht="15" customHeight="1" thickBot="1">
      <c r="A8" s="242"/>
      <c r="B8" s="234"/>
      <c r="C8" s="229"/>
      <c r="D8" s="229"/>
      <c r="F8" s="2"/>
      <c r="G8" s="277">
        <v>3</v>
      </c>
      <c r="K8" s="252"/>
      <c r="L8" s="254"/>
      <c r="M8" s="232"/>
      <c r="N8" s="227"/>
      <c r="O8" s="40"/>
    </row>
    <row r="9" spans="1:15" ht="15" customHeight="1" thickBot="1">
      <c r="A9" s="235">
        <v>3</v>
      </c>
      <c r="B9" s="231" t="s">
        <v>66</v>
      </c>
      <c r="C9" s="226">
        <v>1997</v>
      </c>
      <c r="D9" s="226" t="s">
        <v>54</v>
      </c>
      <c r="F9" s="2"/>
      <c r="G9" s="278"/>
      <c r="H9" s="27"/>
      <c r="K9" s="259">
        <v>3</v>
      </c>
      <c r="L9" s="253">
        <f>C28</f>
        <v>1</v>
      </c>
      <c r="M9" s="231" t="s">
        <v>63</v>
      </c>
      <c r="N9" s="226" t="s">
        <v>64</v>
      </c>
      <c r="O9" s="40"/>
    </row>
    <row r="10" spans="1:15" ht="15" customHeight="1" thickBot="1">
      <c r="A10" s="236"/>
      <c r="B10" s="232"/>
      <c r="C10" s="227"/>
      <c r="D10" s="227"/>
      <c r="E10" s="277">
        <v>3</v>
      </c>
      <c r="F10" s="1"/>
      <c r="G10" s="30"/>
      <c r="H10" s="28"/>
      <c r="K10" s="260"/>
      <c r="L10" s="258"/>
      <c r="M10" s="232"/>
      <c r="N10" s="227"/>
      <c r="O10" s="40"/>
    </row>
    <row r="11" spans="1:15" ht="15" customHeight="1" thickBot="1">
      <c r="A11" s="241">
        <v>7</v>
      </c>
      <c r="B11" s="237" t="e">
        <f>VLOOKUP(A11,'пр.взв.'!B7:F22,2,FALSE)</f>
        <v>#N/A</v>
      </c>
      <c r="C11" s="239" t="e">
        <f>VLOOKUP(A11,'пр.взв.'!B7:F22,3,FALSE)</f>
        <v>#N/A</v>
      </c>
      <c r="D11" s="279" t="e">
        <f>VLOOKUP(A11,'пр.взв.'!B13:F28,4,FALSE)</f>
        <v>#N/A</v>
      </c>
      <c r="E11" s="278"/>
      <c r="G11" s="2"/>
      <c r="H11" s="28"/>
      <c r="K11" s="259">
        <v>3</v>
      </c>
      <c r="L11" s="253">
        <f>J28</f>
        <v>2</v>
      </c>
      <c r="M11" s="231" t="s">
        <v>68</v>
      </c>
      <c r="N11" s="226" t="s">
        <v>52</v>
      </c>
      <c r="O11" s="40"/>
    </row>
    <row r="12" spans="1:15" ht="15" customHeight="1" thickBot="1">
      <c r="A12" s="242"/>
      <c r="B12" s="238"/>
      <c r="C12" s="240"/>
      <c r="D12" s="280"/>
      <c r="G12" s="2"/>
      <c r="H12" s="28"/>
      <c r="K12" s="260"/>
      <c r="L12" s="258"/>
      <c r="M12" s="232"/>
      <c r="N12" s="227"/>
      <c r="O12" s="40"/>
    </row>
    <row r="13" spans="1:15" ht="15" customHeight="1">
      <c r="A13" s="288" t="s">
        <v>31</v>
      </c>
      <c r="D13" s="38"/>
      <c r="G13" s="2"/>
      <c r="H13" s="28"/>
      <c r="I13" s="285"/>
      <c r="K13" s="261">
        <v>5</v>
      </c>
      <c r="L13" s="263"/>
      <c r="M13" s="233" t="s">
        <v>65</v>
      </c>
      <c r="N13" s="228" t="s">
        <v>72</v>
      </c>
      <c r="O13" s="40"/>
    </row>
    <row r="14" spans="1:15" ht="15" customHeight="1" thickBot="1">
      <c r="A14" s="289"/>
      <c r="D14" s="38"/>
      <c r="G14" s="2"/>
      <c r="H14" s="28"/>
      <c r="I14" s="286"/>
      <c r="K14" s="262"/>
      <c r="L14" s="258"/>
      <c r="M14" s="234"/>
      <c r="N14" s="229"/>
      <c r="O14" s="40"/>
    </row>
    <row r="15" spans="1:15" ht="15" customHeight="1" thickBot="1">
      <c r="A15" s="235">
        <v>2</v>
      </c>
      <c r="B15" s="231" t="s">
        <v>68</v>
      </c>
      <c r="C15" s="226">
        <v>1996</v>
      </c>
      <c r="D15" s="226" t="s">
        <v>52</v>
      </c>
      <c r="G15" s="2"/>
      <c r="H15" s="28"/>
      <c r="K15" s="261">
        <v>5</v>
      </c>
      <c r="L15" s="253"/>
      <c r="M15" s="233" t="s">
        <v>69</v>
      </c>
      <c r="N15" s="228" t="s">
        <v>70</v>
      </c>
      <c r="O15" s="40"/>
    </row>
    <row r="16" spans="1:15" ht="15" customHeight="1" thickBot="1">
      <c r="A16" s="236"/>
      <c r="B16" s="232"/>
      <c r="C16" s="227"/>
      <c r="D16" s="227"/>
      <c r="E16" s="277">
        <v>2</v>
      </c>
      <c r="G16" s="2"/>
      <c r="H16" s="28"/>
      <c r="K16" s="262"/>
      <c r="L16" s="258"/>
      <c r="M16" s="234"/>
      <c r="N16" s="229"/>
      <c r="O16" s="40"/>
    </row>
    <row r="17" spans="1:15" ht="15" customHeight="1" thickBot="1">
      <c r="A17" s="241">
        <v>6</v>
      </c>
      <c r="B17" s="233" t="s">
        <v>69</v>
      </c>
      <c r="C17" s="228">
        <v>1998</v>
      </c>
      <c r="D17" s="228" t="s">
        <v>70</v>
      </c>
      <c r="E17" s="278"/>
      <c r="F17" s="6"/>
      <c r="G17" s="30"/>
      <c r="H17" s="28"/>
      <c r="K17" s="266"/>
      <c r="L17" s="274"/>
      <c r="M17" s="270"/>
      <c r="N17" s="264"/>
      <c r="O17" s="40"/>
    </row>
    <row r="18" spans="1:15" ht="15" customHeight="1" thickBot="1">
      <c r="A18" s="242"/>
      <c r="B18" s="234"/>
      <c r="C18" s="229"/>
      <c r="D18" s="229"/>
      <c r="F18" s="2"/>
      <c r="G18" s="277">
        <v>4</v>
      </c>
      <c r="H18" s="29"/>
      <c r="K18" s="273"/>
      <c r="L18" s="275"/>
      <c r="M18" s="276"/>
      <c r="N18" s="265"/>
      <c r="O18" s="40"/>
    </row>
    <row r="19" spans="1:15" ht="15" customHeight="1" thickBot="1">
      <c r="A19" s="235">
        <v>4</v>
      </c>
      <c r="B19" s="231" t="s">
        <v>71</v>
      </c>
      <c r="C19" s="226">
        <v>1996</v>
      </c>
      <c r="D19" s="226" t="s">
        <v>48</v>
      </c>
      <c r="F19" s="2"/>
      <c r="G19" s="278"/>
      <c r="H19" s="2"/>
      <c r="K19" s="266"/>
      <c r="L19" s="268"/>
      <c r="M19" s="270"/>
      <c r="N19" s="264"/>
      <c r="O19" s="40"/>
    </row>
    <row r="20" spans="1:15" ht="15" customHeight="1" thickBot="1">
      <c r="A20" s="236"/>
      <c r="B20" s="232"/>
      <c r="C20" s="227"/>
      <c r="D20" s="227"/>
      <c r="E20" s="277">
        <v>4</v>
      </c>
      <c r="F20" s="1"/>
      <c r="G20" s="30"/>
      <c r="H20" s="2"/>
      <c r="K20" s="267"/>
      <c r="L20" s="269"/>
      <c r="M20" s="271"/>
      <c r="N20" s="272"/>
      <c r="O20" s="40"/>
    </row>
    <row r="21" spans="1:15" ht="15" customHeight="1" thickBot="1">
      <c r="A21" s="241">
        <v>8</v>
      </c>
      <c r="B21" s="243"/>
      <c r="C21" s="245"/>
      <c r="D21" s="227"/>
      <c r="E21" s="278"/>
      <c r="G21" s="2"/>
      <c r="H21" s="2"/>
      <c r="N21" s="40"/>
      <c r="O21" s="40"/>
    </row>
    <row r="22" spans="1:15" ht="15" customHeight="1" thickBot="1">
      <c r="A22" s="242"/>
      <c r="B22" s="244"/>
      <c r="C22" s="246"/>
      <c r="D22" s="230"/>
      <c r="G22" s="2"/>
      <c r="H22" s="2"/>
      <c r="N22" s="40"/>
      <c r="O22" s="40"/>
    </row>
    <row r="23" spans="1:8" ht="45" customHeight="1">
      <c r="A23" s="287" t="s">
        <v>42</v>
      </c>
      <c r="B23" s="287"/>
      <c r="C23" s="287"/>
      <c r="D23" s="287"/>
      <c r="E23" s="287"/>
      <c r="F23" s="287"/>
      <c r="G23" s="287"/>
      <c r="H23" s="287"/>
    </row>
    <row r="24" spans="1:6" ht="37.5" customHeight="1">
      <c r="A24" s="45" t="s">
        <v>1</v>
      </c>
      <c r="F24" s="45" t="s">
        <v>4</v>
      </c>
    </row>
    <row r="25" ht="12.75" customHeight="1" thickBot="1"/>
    <row r="26" spans="1:6" ht="13.5" customHeight="1">
      <c r="A26" s="247"/>
      <c r="F26" s="247"/>
    </row>
    <row r="27" spans="1:9" ht="12.75" customHeight="1" thickBot="1">
      <c r="A27" s="248"/>
      <c r="B27" s="27"/>
      <c r="F27" s="248"/>
      <c r="G27" s="6"/>
      <c r="H27" s="6"/>
      <c r="I27" s="27"/>
    </row>
    <row r="28" spans="2:11" ht="15.75" customHeight="1">
      <c r="B28" s="28"/>
      <c r="C28" s="249">
        <v>1</v>
      </c>
      <c r="G28" s="2"/>
      <c r="H28" s="2"/>
      <c r="I28" s="28"/>
      <c r="J28" s="281">
        <v>2</v>
      </c>
      <c r="K28" s="282"/>
    </row>
    <row r="29" spans="2:11" ht="12.75" customHeight="1" thickBot="1">
      <c r="B29" s="28"/>
      <c r="C29" s="250"/>
      <c r="G29" s="2"/>
      <c r="H29" s="2"/>
      <c r="I29" s="28"/>
      <c r="J29" s="283"/>
      <c r="K29" s="284"/>
    </row>
    <row r="30" spans="1:9" ht="13.5" customHeight="1">
      <c r="A30" s="247"/>
      <c r="B30" s="29"/>
      <c r="F30" s="247"/>
      <c r="G30" s="1"/>
      <c r="H30" s="1"/>
      <c r="I30" s="29"/>
    </row>
    <row r="31" spans="1:6" ht="13.5" thickBot="1">
      <c r="A31" s="248"/>
      <c r="F31" s="248"/>
    </row>
    <row r="35" spans="1:9" ht="12.75">
      <c r="A35" s="13" t="str">
        <f>HYPERLINK('[1]реквизиты'!$A$11)</f>
        <v>Chiaf referee</v>
      </c>
      <c r="B35" s="10"/>
      <c r="C35" s="10"/>
      <c r="D35" s="10"/>
      <c r="E35" s="1"/>
      <c r="F35" s="44" t="s">
        <v>61</v>
      </c>
      <c r="I35" s="16" t="s">
        <v>48</v>
      </c>
    </row>
    <row r="36" spans="1:7" ht="12.75">
      <c r="A36" s="10"/>
      <c r="B36" s="10"/>
      <c r="C36" s="10"/>
      <c r="D36" s="15"/>
      <c r="E36" s="2"/>
      <c r="F36" s="38"/>
      <c r="G36" s="2"/>
    </row>
    <row r="37" spans="1:9" ht="12.75">
      <c r="A37" s="17" t="str">
        <f>HYPERLINK('[1]реквизиты'!$A$13)</f>
        <v>Chiaf secretary</v>
      </c>
      <c r="C37" s="10"/>
      <c r="D37" s="18"/>
      <c r="E37" s="35"/>
      <c r="F37" s="44" t="str">
        <f>HYPERLINK('[1]реквизиты'!$G$13)</f>
        <v>A. Sheyko</v>
      </c>
      <c r="I37" s="19" t="str">
        <f>HYPERLINK('[1]реквизиты'!$G$14)</f>
        <v>/BLR/</v>
      </c>
    </row>
  </sheetData>
  <mergeCells count="83">
    <mergeCell ref="C2:H2"/>
    <mergeCell ref="I2:N2"/>
    <mergeCell ref="C1:H1"/>
    <mergeCell ref="I1:N1"/>
    <mergeCell ref="J28:K29"/>
    <mergeCell ref="I13:I14"/>
    <mergeCell ref="E16:E17"/>
    <mergeCell ref="G18:G19"/>
    <mergeCell ref="E20:E21"/>
    <mergeCell ref="A23:H23"/>
    <mergeCell ref="F26:F27"/>
    <mergeCell ref="A13:A14"/>
    <mergeCell ref="A17:A18"/>
    <mergeCell ref="A19:A20"/>
    <mergeCell ref="G8:G9"/>
    <mergeCell ref="E10:E11"/>
    <mergeCell ref="D11:D12"/>
    <mergeCell ref="E6:E7"/>
    <mergeCell ref="N17:N18"/>
    <mergeCell ref="K19:K20"/>
    <mergeCell ref="L19:L20"/>
    <mergeCell ref="M19:M20"/>
    <mergeCell ref="N19:N20"/>
    <mergeCell ref="K17:K18"/>
    <mergeCell ref="L17:L18"/>
    <mergeCell ref="M17:M18"/>
    <mergeCell ref="N13:N14"/>
    <mergeCell ref="K15:K16"/>
    <mergeCell ref="L15:L16"/>
    <mergeCell ref="M15:M16"/>
    <mergeCell ref="N15:N16"/>
    <mergeCell ref="K13:K14"/>
    <mergeCell ref="M13:M14"/>
    <mergeCell ref="L13:L14"/>
    <mergeCell ref="N9:N10"/>
    <mergeCell ref="K11:K12"/>
    <mergeCell ref="L11:L12"/>
    <mergeCell ref="M11:M12"/>
    <mergeCell ref="N11:N12"/>
    <mergeCell ref="K9:K10"/>
    <mergeCell ref="L9:L10"/>
    <mergeCell ref="M9:M10"/>
    <mergeCell ref="N5:N6"/>
    <mergeCell ref="K7:K8"/>
    <mergeCell ref="L7:L8"/>
    <mergeCell ref="M7:M8"/>
    <mergeCell ref="N7:N8"/>
    <mergeCell ref="K5:K6"/>
    <mergeCell ref="L5:L6"/>
    <mergeCell ref="M5:M6"/>
    <mergeCell ref="F30:F31"/>
    <mergeCell ref="A26:A27"/>
    <mergeCell ref="A30:A31"/>
    <mergeCell ref="C28:C29"/>
    <mergeCell ref="A5:A6"/>
    <mergeCell ref="A7:A8"/>
    <mergeCell ref="A9:A10"/>
    <mergeCell ref="A11:A12"/>
    <mergeCell ref="A15:A16"/>
    <mergeCell ref="B11:B12"/>
    <mergeCell ref="C11:C12"/>
    <mergeCell ref="A21:A22"/>
    <mergeCell ref="B21:B22"/>
    <mergeCell ref="C21:C22"/>
    <mergeCell ref="B15:B16"/>
    <mergeCell ref="B17:B18"/>
    <mergeCell ref="B19:B20"/>
    <mergeCell ref="C15:C16"/>
    <mergeCell ref="D21:D22"/>
    <mergeCell ref="B5:B6"/>
    <mergeCell ref="C5:C6"/>
    <mergeCell ref="D5:D6"/>
    <mergeCell ref="B7:B8"/>
    <mergeCell ref="C7:C8"/>
    <mergeCell ref="D7:D8"/>
    <mergeCell ref="B9:B10"/>
    <mergeCell ref="C9:C10"/>
    <mergeCell ref="D9:D10"/>
    <mergeCell ref="D15:D16"/>
    <mergeCell ref="C17:C18"/>
    <mergeCell ref="D17:D18"/>
    <mergeCell ref="C19:C20"/>
    <mergeCell ref="D19:D20"/>
  </mergeCells>
  <printOptions horizontalCentered="1"/>
  <pageMargins left="0" right="0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vika</cp:lastModifiedBy>
  <cp:lastPrinted>2012-09-23T13:39:08Z</cp:lastPrinted>
  <dcterms:created xsi:type="dcterms:W3CDTF">1996-10-08T23:32:33Z</dcterms:created>
  <dcterms:modified xsi:type="dcterms:W3CDTF">2012-09-24T12:39:06Z</dcterms:modified>
  <cp:category/>
  <cp:version/>
  <cp:contentType/>
  <cp:contentStatus/>
</cp:coreProperties>
</file>