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<sst xmlns="http://schemas.openxmlformats.org/spreadsheetml/2006/main" count="107" uniqueCount="61">
  <si>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</si>
  <si>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</si>
  <si>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</si>
  <si>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</si>
  <si>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</si>
  <si>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</si>
  <si>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</si>
  <si>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</si>
  <si>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</si>
  <si>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</si>
  <si>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</si>
  <si>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</si>
  <si>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</si>
  <si>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</si>
  <si>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</si>
  <si>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</si>
  <si>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</si>
  <si>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</si>
  <si>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</si>
  <si>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</si>
  <si>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</si>
  <si>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</si>
  <si>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</si>
  <si>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</si>
  <si>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</si>
  <si>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</si>
  <si>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</si>
  <si>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</si>
  <si>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</si>
  <si>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</si>
  <si>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</si>
  <si>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</si>
  <si>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</si>
  <si>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</si>
  <si>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</si>
  <si>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</si>
  <si>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</si>
  <si>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</si>
  <si>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</si>
  <si>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</si>
  <si>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</si>
  <si>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</si>
  <si>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</si>
  <si>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</si>
  <si>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</si>
  <si>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</si>
  <si>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BELYKH Anastasiya</t>
  </si>
  <si>
    <t>1992 ms</t>
  </si>
  <si>
    <t>RUS</t>
  </si>
  <si>
    <t>URYNGALIEVA Almagul</t>
  </si>
  <si>
    <t>KAZ</t>
  </si>
  <si>
    <t>ABILOVA NILYUFAR</t>
  </si>
  <si>
    <t>HYDYROVA Maya</t>
  </si>
  <si>
    <t>TKM</t>
  </si>
  <si>
    <t xml:space="preserve">SVTYBALDIYEVA Zhazira </t>
  </si>
  <si>
    <t>ALIBEKOVA Madina</t>
  </si>
  <si>
    <t>ZHUMABAYEVA Dinara</t>
  </si>
  <si>
    <t>YESSIRKEPOVA Gulzharkyn</t>
  </si>
  <si>
    <t xml:space="preserve">Weight category  56 kg  </t>
  </si>
  <si>
    <t xml:space="preserve"> </t>
  </si>
  <si>
    <t>\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</si>
</sst>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 Narrow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0"/>
      <name val="Arial"/>
      <family val="2"/>
    </font>
    <font>
      <b/>
      <sz val="16"/>
      <color theme="0"/>
      <name val="Arial Narrow"/>
      <family val="2"/>
    </font>
    <font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4" fillId="0" borderId="27" xfId="0" applyFont="1" applyBorder="1" applyAlignment="1">
      <alignment horizontal="center" vertical="center" wrapText="1"/>
    </xf>
    <xf numFmtId="178" fontId="13" fillId="33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78" fontId="13" fillId="34" borderId="28" xfId="43" applyFont="1" applyFill="1" applyBorder="1" applyAlignment="1">
      <alignment horizontal="center" vertical="center" wrapText="1"/>
    </xf>
    <xf numFmtId="178" fontId="13" fillId="34" borderId="29" xfId="43" applyFont="1" applyFill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178" fontId="12" fillId="0" borderId="21" xfId="43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49" fontId="0" fillId="0" borderId="23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4" fillId="35" borderId="21" xfId="0" applyFont="1" applyFill="1" applyBorder="1" applyAlignment="1">
      <alignment horizontal="center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1" fillId="33" borderId="37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43" xfId="0" applyFont="1" applyFill="1" applyBorder="1" applyAlignment="1">
      <alignment horizontal="center" vertical="center"/>
    </xf>
    <xf numFmtId="0" fontId="31" fillId="36" borderId="37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27" fillId="37" borderId="24" xfId="42" applyFont="1" applyFill="1" applyBorder="1" applyAlignment="1" applyProtection="1">
      <alignment horizontal="center" vertical="center" wrapText="1"/>
      <protection/>
    </xf>
    <xf numFmtId="0" fontId="27" fillId="37" borderId="25" xfId="42" applyFont="1" applyFill="1" applyBorder="1" applyAlignment="1" applyProtection="1">
      <alignment horizontal="center" vertical="center" wrapText="1"/>
      <protection/>
    </xf>
    <xf numFmtId="0" fontId="27" fillId="37" borderId="26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3" borderId="0" xfId="42" applyFont="1" applyFill="1" applyBorder="1" applyAlignment="1" applyProtection="1">
      <alignment horizontal="center" vertical="center"/>
      <protection/>
    </xf>
    <xf numFmtId="0" fontId="31" fillId="34" borderId="37" xfId="0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31" fillId="34" borderId="43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70" fillId="36" borderId="37" xfId="0" applyFont="1" applyFill="1" applyBorder="1" applyAlignment="1">
      <alignment horizontal="center" vertical="center"/>
    </xf>
    <xf numFmtId="0" fontId="70" fillId="36" borderId="42" xfId="0" applyFont="1" applyFill="1" applyBorder="1" applyAlignment="1">
      <alignment horizontal="center" vertical="center"/>
    </xf>
    <xf numFmtId="0" fontId="70" fillId="36" borderId="43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2" fillId="0" borderId="40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39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7" fillId="0" borderId="47" xfId="0" applyFont="1" applyBorder="1" applyAlignment="1">
      <alignment horizontal="left" vertical="center"/>
    </xf>
    <xf numFmtId="0" fontId="17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3" fillId="38" borderId="24" xfId="42" applyFont="1" applyFill="1" applyBorder="1" applyAlignment="1" applyProtection="1">
      <alignment horizontal="center" vertical="center"/>
      <protection/>
    </xf>
    <xf numFmtId="0" fontId="3" fillId="38" borderId="25" xfId="42" applyFont="1" applyFill="1" applyBorder="1" applyAlignment="1" applyProtection="1">
      <alignment horizontal="center" vertical="center"/>
      <protection/>
    </xf>
    <xf numFmtId="0" fontId="3" fillId="38" borderId="26" xfId="42" applyFont="1" applyFill="1" applyBorder="1" applyAlignment="1" applyProtection="1">
      <alignment horizontal="center" vertical="center"/>
      <protection/>
    </xf>
    <xf numFmtId="0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1" fillId="0" borderId="25" xfId="42" applyNumberFormat="1" applyFont="1" applyFill="1" applyBorder="1" applyAlignment="1" applyProtection="1">
      <alignment horizontal="center" vertical="center" wrapText="1"/>
      <protection/>
    </xf>
    <xf numFmtId="0" fontId="1" fillId="0" borderId="26" xfId="42" applyNumberFormat="1" applyFont="1" applyFill="1" applyBorder="1" applyAlignment="1" applyProtection="1">
      <alignment horizontal="center" vertical="center" wrapText="1"/>
      <protection/>
    </xf>
    <xf numFmtId="0" fontId="4" fillId="0" borderId="51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0</xdr:rowOff>
    </xdr:from>
    <xdr:to>
      <xdr:col>1</xdr:col>
      <xdr:colOff>1352550</xdr:colOff>
      <xdr:row>2</xdr:row>
      <xdr:rowOff>171450</xdr:rowOff>
    </xdr:to>
    <xdr:pic>
      <xdr:nvPicPr>
        <xdr:cNvPr id="3" name="Рисунок 4" descr="C:\Users\User\Documents\самбо ЭМБЛЕМА ФЕДЕРАЦИ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0"/>
          <a:ext cx="828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4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0</xdr:row>
      <xdr:rowOff>161925</xdr:rowOff>
    </xdr:from>
    <xdr:to>
      <xdr:col>1</xdr:col>
      <xdr:colOff>1343025</xdr:colOff>
      <xdr:row>2</xdr:row>
      <xdr:rowOff>9525</xdr:rowOff>
    </xdr:to>
    <xdr:pic>
      <xdr:nvPicPr>
        <xdr:cNvPr id="5" name="Рисунок 5" descr="самбо ЭМБЛЕМА ФЕДЕРАЦИИ"/>
        <xdr:cNvPicPr preferRelativeResize="1">
          <a:picLocks noChangeAspect="1"/>
        </xdr:cNvPicPr>
      </xdr:nvPicPr>
      <xdr:blipFill>
        <a:blip r:embed="rId5"/>
        <a:srcRect l="7383" t="16471" r="7202" b="16850"/>
        <a:stretch>
          <a:fillRect/>
        </a:stretch>
      </xdr:blipFill>
      <xdr:spPr>
        <a:xfrm>
          <a:off x="790575" y="161925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82;&#1091;&#1073;&#1086;&#1082;%20&#1084;&#1080;&#1088;&#1072;%20&#1054;&#1088;&#1072;&#1083;%202013\&#1082;&#1091;&#1073;&#1086;&#1082;%20&#1084;&#1080;&#1088;&#1072;%20&#1078;&#1077;&#1085;%202013%20&#1054;&#1088;&#1072;&#108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I.Netov</v>
          </cell>
        </row>
        <row r="9">
          <cell r="G9" t="str">
            <v>/ BUL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6" t="e">
        <f>HYPERLINK('[2]реквизиты'!#REF!)</f>
        <v>#REF!</v>
      </c>
      <c r="B1" s="97"/>
      <c r="C1" s="97"/>
      <c r="D1" s="97"/>
      <c r="E1" s="97"/>
      <c r="F1" s="97"/>
      <c r="G1" s="98"/>
    </row>
    <row r="2" spans="1:7" ht="21.75" customHeight="1">
      <c r="A2" s="94" t="str">
        <f>HYPERLINK('[2]реквизиты'!$A$3)</f>
        <v>January 27-30. 2012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87"/>
      <c r="B6" s="88">
        <v>1</v>
      </c>
      <c r="C6" s="89"/>
      <c r="D6" s="90"/>
      <c r="E6" s="90"/>
      <c r="F6" s="91"/>
      <c r="G6" s="90"/>
    </row>
    <row r="7" spans="1:7" ht="12.75">
      <c r="A7" s="87"/>
      <c r="B7" s="88"/>
      <c r="C7" s="89"/>
      <c r="D7" s="90"/>
      <c r="E7" s="90"/>
      <c r="F7" s="91"/>
      <c r="G7" s="90"/>
    </row>
    <row r="8" spans="1:7" ht="12.75" customHeight="1">
      <c r="A8" s="87"/>
      <c r="B8" s="88">
        <v>2</v>
      </c>
      <c r="C8" s="89"/>
      <c r="D8" s="90"/>
      <c r="E8" s="90"/>
      <c r="F8" s="91"/>
      <c r="G8" s="90"/>
    </row>
    <row r="9" spans="1:7" ht="12.75">
      <c r="A9" s="87"/>
      <c r="B9" s="88"/>
      <c r="C9" s="89"/>
      <c r="D9" s="90"/>
      <c r="E9" s="90"/>
      <c r="F9" s="91"/>
      <c r="G9" s="90"/>
    </row>
    <row r="10" spans="1:7" ht="12.75" customHeight="1">
      <c r="A10" s="87"/>
      <c r="B10" s="88">
        <v>3</v>
      </c>
      <c r="C10" s="89"/>
      <c r="D10" s="90"/>
      <c r="E10" s="90"/>
      <c r="F10" s="91"/>
      <c r="G10" s="90"/>
    </row>
    <row r="11" spans="1:7" ht="12.75">
      <c r="A11" s="87"/>
      <c r="B11" s="88"/>
      <c r="C11" s="89"/>
      <c r="D11" s="90"/>
      <c r="E11" s="90"/>
      <c r="F11" s="91"/>
      <c r="G11" s="90"/>
    </row>
    <row r="12" spans="1:7" ht="12.75" customHeight="1">
      <c r="A12" s="87"/>
      <c r="B12" s="88">
        <v>4</v>
      </c>
      <c r="C12" s="89"/>
      <c r="D12" s="90"/>
      <c r="E12" s="90"/>
      <c r="F12" s="91"/>
      <c r="G12" s="91"/>
    </row>
    <row r="13" spans="1:7" ht="12.75">
      <c r="A13" s="87"/>
      <c r="B13" s="88"/>
      <c r="C13" s="89"/>
      <c r="D13" s="90"/>
      <c r="E13" s="90"/>
      <c r="F13" s="91"/>
      <c r="G13" s="91"/>
    </row>
    <row r="14" spans="1:7" ht="12.75" customHeight="1">
      <c r="A14" s="87"/>
      <c r="B14" s="88">
        <v>5</v>
      </c>
      <c r="C14" s="89"/>
      <c r="D14" s="90"/>
      <c r="E14" s="90"/>
      <c r="F14" s="91"/>
      <c r="G14" s="90"/>
    </row>
    <row r="15" spans="1:7" ht="12.75">
      <c r="A15" s="87"/>
      <c r="B15" s="88"/>
      <c r="C15" s="89"/>
      <c r="D15" s="90"/>
      <c r="E15" s="90"/>
      <c r="F15" s="91"/>
      <c r="G15" s="90"/>
    </row>
    <row r="16" spans="1:7" ht="12.75" customHeight="1">
      <c r="A16" s="87"/>
      <c r="B16" s="88">
        <v>6</v>
      </c>
      <c r="C16" s="89"/>
      <c r="D16" s="90"/>
      <c r="E16" s="90"/>
      <c r="F16" s="91"/>
      <c r="G16" s="90"/>
    </row>
    <row r="17" spans="1:7" ht="12.75">
      <c r="A17" s="87"/>
      <c r="B17" s="88"/>
      <c r="C17" s="89"/>
      <c r="D17" s="90"/>
      <c r="E17" s="90"/>
      <c r="F17" s="91"/>
      <c r="G17" s="90"/>
    </row>
    <row r="18" spans="1:7" ht="12.75" customHeight="1">
      <c r="A18" s="87"/>
      <c r="B18" s="88">
        <v>7</v>
      </c>
      <c r="C18" s="89"/>
      <c r="D18" s="90"/>
      <c r="E18" s="90"/>
      <c r="F18" s="91"/>
      <c r="G18" s="90"/>
    </row>
    <row r="19" spans="1:7" ht="12.75">
      <c r="A19" s="87"/>
      <c r="B19" s="88"/>
      <c r="C19" s="89"/>
      <c r="D19" s="90"/>
      <c r="E19" s="90"/>
      <c r="F19" s="91"/>
      <c r="G19" s="90"/>
    </row>
    <row r="20" spans="1:7" ht="12.75" customHeight="1">
      <c r="A20" s="87"/>
      <c r="B20" s="88">
        <v>8</v>
      </c>
      <c r="C20" s="89"/>
      <c r="D20" s="90"/>
      <c r="E20" s="90"/>
      <c r="F20" s="91"/>
      <c r="G20" s="90"/>
    </row>
    <row r="21" spans="1:7" ht="12.75">
      <c r="A21" s="87"/>
      <c r="B21" s="88"/>
      <c r="C21" s="89"/>
      <c r="D21" s="90"/>
      <c r="E21" s="90"/>
      <c r="F21" s="91"/>
      <c r="G21" s="90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  <mergeCell ref="C4:C5"/>
    <mergeCell ref="D4:D5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6:E7"/>
    <mergeCell ref="F6:F7"/>
    <mergeCell ref="E8:E9"/>
    <mergeCell ref="F8:F9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6">
      <selection activeCell="A2" sqref="A2:K2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99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9.25" customHeight="1">
      <c r="A2" s="101" t="str">
        <f>'[2]реквизиты'!$A$2</f>
        <v>of the World Cup Stage by Sambo among men and women and on combat sambo for the prize of The President of Kazakhstan N.A.Nazarbaev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8" ht="16.5" thickBot="1">
      <c r="A3" s="115" t="s">
        <v>26</v>
      </c>
      <c r="B3" s="115"/>
      <c r="C3" s="115"/>
      <c r="D3" s="44"/>
      <c r="F3" s="103" t="str">
        <f>HYPERLINK('пр.взв.'!A3)</f>
        <v>Weight category  56 kg  </v>
      </c>
      <c r="G3" s="103"/>
      <c r="H3" s="103"/>
    </row>
    <row r="4" spans="1:10" ht="19.5" customHeight="1">
      <c r="A4" s="112" t="s">
        <v>28</v>
      </c>
      <c r="B4" s="112" t="s">
        <v>12</v>
      </c>
      <c r="C4" s="112" t="s">
        <v>13</v>
      </c>
      <c r="D4" s="112" t="s">
        <v>14</v>
      </c>
      <c r="E4" s="112" t="s">
        <v>29</v>
      </c>
      <c r="F4" s="112" t="s">
        <v>30</v>
      </c>
      <c r="G4" s="112" t="s">
        <v>40</v>
      </c>
      <c r="H4" s="112" t="s">
        <v>32</v>
      </c>
      <c r="I4" s="112" t="s">
        <v>33</v>
      </c>
      <c r="J4" s="112" t="s">
        <v>34</v>
      </c>
    </row>
    <row r="5" spans="1:10" ht="19.5" customHeight="1" thickBot="1">
      <c r="A5" s="113" t="s">
        <v>28</v>
      </c>
      <c r="B5" s="113" t="s">
        <v>12</v>
      </c>
      <c r="C5" s="113" t="s">
        <v>13</v>
      </c>
      <c r="D5" s="113" t="s">
        <v>14</v>
      </c>
      <c r="E5" s="113" t="s">
        <v>29</v>
      </c>
      <c r="F5" s="113" t="s">
        <v>30</v>
      </c>
      <c r="G5" s="113" t="s">
        <v>31</v>
      </c>
      <c r="H5" s="113" t="s">
        <v>32</v>
      </c>
      <c r="I5" s="113" t="s">
        <v>33</v>
      </c>
      <c r="J5" s="113" t="s">
        <v>34</v>
      </c>
    </row>
    <row r="6" spans="1:10" ht="19.5" customHeight="1">
      <c r="A6" s="110" t="s">
        <v>36</v>
      </c>
      <c r="B6" s="109">
        <f>'пр.хода'!A28</f>
        <v>3</v>
      </c>
      <c r="C6" s="104" t="str">
        <f>VLOOKUP(B6,'пр.взв.'!B6:E21,2,FALSE)</f>
        <v>ABILOVA NILYUFAR</v>
      </c>
      <c r="D6" s="104">
        <f>VLOOKUP(B6,'пр.взв.'!B6:E21,3,FALSE)</f>
        <v>1989</v>
      </c>
      <c r="E6" s="104" t="str">
        <f>VLOOKUP(B6,'пр.взв.'!B6:E21,4,FALSE)</f>
        <v>KAZ</v>
      </c>
      <c r="F6" s="105"/>
      <c r="G6" s="91"/>
      <c r="H6" s="107"/>
      <c r="I6" s="116"/>
      <c r="J6" s="117" t="s">
        <v>27</v>
      </c>
    </row>
    <row r="7" spans="1:10" ht="19.5" customHeight="1">
      <c r="A7" s="111"/>
      <c r="B7" s="92"/>
      <c r="C7" s="106"/>
      <c r="D7" s="106"/>
      <c r="E7" s="106"/>
      <c r="F7" s="114"/>
      <c r="G7" s="91"/>
      <c r="H7" s="107"/>
      <c r="I7" s="116"/>
      <c r="J7" s="118"/>
    </row>
    <row r="8" spans="1:10" ht="19.5" customHeight="1">
      <c r="A8" s="108" t="s">
        <v>10</v>
      </c>
      <c r="B8" s="109">
        <f>'пр.хода'!A32</f>
        <v>4</v>
      </c>
      <c r="C8" s="104" t="str">
        <f>VLOOKUP(B8,'пр.взв.'!B6:E21,2,FALSE)</f>
        <v>HYDYROVA Maya</v>
      </c>
      <c r="D8" s="104">
        <f>VLOOKUP(B8,'пр.взв.'!B6:E21,3,FALSE)</f>
        <v>1993</v>
      </c>
      <c r="E8" s="104" t="str">
        <f>VLOOKUP(B8,'пр.взв.'!B6:E21,4,FALSE)</f>
        <v>TKM</v>
      </c>
      <c r="F8" s="105"/>
      <c r="G8" s="87"/>
      <c r="H8" s="107"/>
      <c r="I8" s="116"/>
      <c r="J8" s="118"/>
    </row>
    <row r="9" spans="1:10" ht="19.5" customHeight="1">
      <c r="A9" s="108"/>
      <c r="B9" s="87"/>
      <c r="C9" s="104"/>
      <c r="D9" s="104"/>
      <c r="E9" s="104"/>
      <c r="F9" s="105"/>
      <c r="G9" s="87"/>
      <c r="H9" s="107"/>
      <c r="I9" s="116"/>
      <c r="J9" s="119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35</v>
      </c>
      <c r="E12" s="45"/>
      <c r="F12" s="103" t="str">
        <f>HYPERLINK('пр.взв.'!A3)</f>
        <v>Weight category  56 kg  </v>
      </c>
      <c r="G12" s="103"/>
      <c r="H12" s="103"/>
    </row>
    <row r="13" spans="1:10" ht="19.5" customHeight="1">
      <c r="A13" s="112" t="s">
        <v>28</v>
      </c>
      <c r="B13" s="112" t="s">
        <v>12</v>
      </c>
      <c r="C13" s="112" t="s">
        <v>13</v>
      </c>
      <c r="D13" s="112" t="s">
        <v>14</v>
      </c>
      <c r="E13" s="112" t="s">
        <v>29</v>
      </c>
      <c r="F13" s="112" t="s">
        <v>30</v>
      </c>
      <c r="G13" s="112" t="s">
        <v>40</v>
      </c>
      <c r="H13" s="112" t="s">
        <v>32</v>
      </c>
      <c r="I13" s="112" t="s">
        <v>33</v>
      </c>
      <c r="J13" s="112" t="s">
        <v>34</v>
      </c>
    </row>
    <row r="14" spans="1:10" ht="19.5" customHeight="1" thickBot="1">
      <c r="A14" s="113" t="s">
        <v>28</v>
      </c>
      <c r="B14" s="113" t="s">
        <v>12</v>
      </c>
      <c r="C14" s="113" t="s">
        <v>13</v>
      </c>
      <c r="D14" s="113" t="s">
        <v>14</v>
      </c>
      <c r="E14" s="113" t="s">
        <v>29</v>
      </c>
      <c r="F14" s="113" t="s">
        <v>30</v>
      </c>
      <c r="G14" s="113" t="s">
        <v>31</v>
      </c>
      <c r="H14" s="113" t="s">
        <v>32</v>
      </c>
      <c r="I14" s="113" t="s">
        <v>33</v>
      </c>
      <c r="J14" s="113" t="s">
        <v>34</v>
      </c>
    </row>
    <row r="15" spans="1:10" ht="19.5" customHeight="1">
      <c r="A15" s="110" t="s">
        <v>36</v>
      </c>
      <c r="B15" s="109">
        <f>'пр.хода'!G10</f>
        <v>1</v>
      </c>
      <c r="C15" s="104" t="str">
        <f>VLOOKUP(B15,'пр.взв.'!B6:E21,2,FALSE)</f>
        <v>BELYKH Anastasiya</v>
      </c>
      <c r="D15" s="104" t="e">
        <f>VLOOKUP(C15,'пр.взв.'!B6:E21,3,FALSE)</f>
        <v>#N/A</v>
      </c>
      <c r="E15" s="104" t="str">
        <f>VLOOKUP(B15,'пр.взв.'!B6:E21,4,FALSE)</f>
        <v>RUS</v>
      </c>
      <c r="F15" s="105"/>
      <c r="G15" s="91"/>
      <c r="H15" s="87"/>
      <c r="I15" s="116"/>
      <c r="J15" s="117" t="s">
        <v>27</v>
      </c>
    </row>
    <row r="16" spans="1:10" ht="19.5" customHeight="1">
      <c r="A16" s="111"/>
      <c r="B16" s="87"/>
      <c r="C16" s="104"/>
      <c r="D16" s="104"/>
      <c r="E16" s="106"/>
      <c r="F16" s="105"/>
      <c r="G16" s="91"/>
      <c r="H16" s="87"/>
      <c r="I16" s="116"/>
      <c r="J16" s="118"/>
    </row>
    <row r="17" spans="1:10" ht="19.5" customHeight="1">
      <c r="A17" s="108" t="s">
        <v>10</v>
      </c>
      <c r="B17" s="109">
        <f>'пр.хода'!G20</f>
        <v>2</v>
      </c>
      <c r="C17" s="104" t="str">
        <f>VLOOKUP(B17,'пр.взв.'!B6:E21,2,FALSE)</f>
        <v>URYNGALIEVA Almagul</v>
      </c>
      <c r="D17" s="104" t="e">
        <f>VLOOKUP(C17,'пр.взв.'!B6:E21,3,FALSE)</f>
        <v>#N/A</v>
      </c>
      <c r="E17" s="104" t="str">
        <f>VLOOKUP(B17,'пр.взв.'!B6:E21,4,FALSE)</f>
        <v>KAZ</v>
      </c>
      <c r="F17" s="105"/>
      <c r="G17" s="87"/>
      <c r="H17" s="87"/>
      <c r="I17" s="116"/>
      <c r="J17" s="118"/>
    </row>
    <row r="18" spans="1:10" ht="19.5" customHeight="1">
      <c r="A18" s="108"/>
      <c r="B18" s="87"/>
      <c r="C18" s="104"/>
      <c r="D18" s="104"/>
      <c r="E18" s="104"/>
      <c r="F18" s="105"/>
      <c r="G18" s="87"/>
      <c r="H18" s="87"/>
      <c r="I18" s="116"/>
      <c r="J18" s="119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J6:J9"/>
    <mergeCell ref="J15:J18"/>
    <mergeCell ref="I13:I14"/>
    <mergeCell ref="J13:J14"/>
    <mergeCell ref="I4:I5"/>
    <mergeCell ref="J4:J5"/>
    <mergeCell ref="I6:I7"/>
    <mergeCell ref="I8:I9"/>
    <mergeCell ref="H4:H5"/>
    <mergeCell ref="A6:A7"/>
    <mergeCell ref="A3:C3"/>
    <mergeCell ref="I15:I16"/>
    <mergeCell ref="I17:I18"/>
    <mergeCell ref="A4:A5"/>
    <mergeCell ref="B4:B5"/>
    <mergeCell ref="C4:C5"/>
    <mergeCell ref="D4:D5"/>
    <mergeCell ref="E4:E5"/>
    <mergeCell ref="F4:F5"/>
    <mergeCell ref="G8:G9"/>
    <mergeCell ref="B6:B7"/>
    <mergeCell ref="C6:C7"/>
    <mergeCell ref="D6:D7"/>
    <mergeCell ref="E6:E7"/>
    <mergeCell ref="G4:G5"/>
    <mergeCell ref="A8:A9"/>
    <mergeCell ref="B8:B9"/>
    <mergeCell ref="C8:C9"/>
    <mergeCell ref="D8:D9"/>
    <mergeCell ref="F12:H12"/>
    <mergeCell ref="F6:F7"/>
    <mergeCell ref="G6:G7"/>
    <mergeCell ref="H6:H7"/>
    <mergeCell ref="E8:E9"/>
    <mergeCell ref="F8:F9"/>
    <mergeCell ref="E13:E14"/>
    <mergeCell ref="F13:F14"/>
    <mergeCell ref="G13:G14"/>
    <mergeCell ref="H13:H14"/>
    <mergeCell ref="A13:A14"/>
    <mergeCell ref="B13:B14"/>
    <mergeCell ref="C13:C14"/>
    <mergeCell ref="D13:D14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31" t="s">
        <v>17</v>
      </c>
      <c r="B1" s="131"/>
      <c r="C1" s="131"/>
      <c r="D1" s="131"/>
      <c r="E1" s="131"/>
      <c r="F1" s="59"/>
    </row>
    <row r="2" spans="1:9" ht="45.75" customHeight="1">
      <c r="A2" s="132" t="str">
        <f>HYPERLINK('[2]реквизиты'!A2)</f>
        <v>of the World Cup Stage by Sambo among men and women and on combat sambo for the prize of The President of Kazakhstan N.A.Nazarbaev</v>
      </c>
      <c r="B2" s="132"/>
      <c r="C2" s="132"/>
      <c r="D2" s="132"/>
      <c r="E2" s="132"/>
      <c r="F2" s="60"/>
      <c r="G2" s="14"/>
      <c r="H2" s="14"/>
      <c r="I2" s="15"/>
    </row>
    <row r="3" spans="1:6" ht="24.75" customHeight="1" thickBot="1">
      <c r="A3" s="129" t="s">
        <v>58</v>
      </c>
      <c r="B3" s="129"/>
      <c r="C3" s="129"/>
      <c r="D3" s="129"/>
      <c r="E3" s="129"/>
      <c r="F3" s="58"/>
    </row>
    <row r="4" spans="1:5" ht="12.75" customHeight="1">
      <c r="A4" s="124" t="s">
        <v>11</v>
      </c>
      <c r="B4" s="126" t="s">
        <v>12</v>
      </c>
      <c r="C4" s="124" t="s">
        <v>13</v>
      </c>
      <c r="D4" s="124" t="s">
        <v>14</v>
      </c>
      <c r="E4" s="124" t="s">
        <v>15</v>
      </c>
    </row>
    <row r="5" spans="1:5" ht="12.75" customHeight="1" thickBot="1">
      <c r="A5" s="125"/>
      <c r="B5" s="127"/>
      <c r="C5" s="125"/>
      <c r="D5" s="125"/>
      <c r="E5" s="125"/>
    </row>
    <row r="6" spans="1:5" ht="12.75" customHeight="1">
      <c r="A6" s="90" t="s">
        <v>20</v>
      </c>
      <c r="B6" s="121">
        <v>1</v>
      </c>
      <c r="C6" s="122" t="s">
        <v>46</v>
      </c>
      <c r="D6" s="123" t="s">
        <v>47</v>
      </c>
      <c r="E6" s="123" t="s">
        <v>48</v>
      </c>
    </row>
    <row r="7" spans="1:5" ht="15" customHeight="1">
      <c r="A7" s="120"/>
      <c r="B7" s="121"/>
      <c r="C7" s="122"/>
      <c r="D7" s="123"/>
      <c r="E7" s="123"/>
    </row>
    <row r="8" spans="1:5" ht="12.75" customHeight="1">
      <c r="A8" s="90" t="s">
        <v>21</v>
      </c>
      <c r="B8" s="121">
        <v>2</v>
      </c>
      <c r="C8" s="122" t="s">
        <v>49</v>
      </c>
      <c r="D8" s="123">
        <v>1988</v>
      </c>
      <c r="E8" s="123" t="s">
        <v>50</v>
      </c>
    </row>
    <row r="9" spans="1:5" ht="15" customHeight="1">
      <c r="A9" s="120"/>
      <c r="B9" s="121"/>
      <c r="C9" s="122"/>
      <c r="D9" s="123"/>
      <c r="E9" s="123"/>
    </row>
    <row r="10" spans="1:5" ht="15" customHeight="1">
      <c r="A10" s="90" t="s">
        <v>19</v>
      </c>
      <c r="B10" s="121">
        <v>3</v>
      </c>
      <c r="C10" s="122" t="s">
        <v>51</v>
      </c>
      <c r="D10" s="123">
        <v>1989</v>
      </c>
      <c r="E10" s="123" t="s">
        <v>50</v>
      </c>
    </row>
    <row r="11" spans="1:5" ht="15.75" customHeight="1">
      <c r="A11" s="120"/>
      <c r="B11" s="121"/>
      <c r="C11" s="122"/>
      <c r="D11" s="123"/>
      <c r="E11" s="123"/>
    </row>
    <row r="12" spans="1:5" ht="12.75" customHeight="1">
      <c r="A12" s="90" t="s">
        <v>18</v>
      </c>
      <c r="B12" s="121">
        <v>4</v>
      </c>
      <c r="C12" s="122" t="s">
        <v>52</v>
      </c>
      <c r="D12" s="123">
        <v>1993</v>
      </c>
      <c r="E12" s="130" t="s">
        <v>53</v>
      </c>
    </row>
    <row r="13" spans="1:5" ht="15" customHeight="1">
      <c r="A13" s="120"/>
      <c r="B13" s="121"/>
      <c r="C13" s="122"/>
      <c r="D13" s="123"/>
      <c r="E13" s="130"/>
    </row>
    <row r="14" spans="1:5" ht="12.75" customHeight="1">
      <c r="A14" s="90" t="s">
        <v>22</v>
      </c>
      <c r="B14" s="121">
        <v>5</v>
      </c>
      <c r="C14" s="122" t="s">
        <v>54</v>
      </c>
      <c r="D14" s="123">
        <v>1991</v>
      </c>
      <c r="E14" s="130" t="s">
        <v>50</v>
      </c>
    </row>
    <row r="15" spans="1:5" ht="15" customHeight="1">
      <c r="A15" s="120"/>
      <c r="B15" s="121"/>
      <c r="C15" s="122"/>
      <c r="D15" s="123"/>
      <c r="E15" s="130"/>
    </row>
    <row r="16" spans="1:5" ht="15" customHeight="1">
      <c r="A16" s="90" t="s">
        <v>23</v>
      </c>
      <c r="B16" s="121">
        <v>6</v>
      </c>
      <c r="C16" s="122" t="s">
        <v>55</v>
      </c>
      <c r="D16" s="123">
        <v>1991</v>
      </c>
      <c r="E16" s="123" t="s">
        <v>50</v>
      </c>
    </row>
    <row r="17" spans="1:5" ht="15" customHeight="1">
      <c r="A17" s="120"/>
      <c r="B17" s="121"/>
      <c r="C17" s="122"/>
      <c r="D17" s="123"/>
      <c r="E17" s="123"/>
    </row>
    <row r="18" spans="1:5" ht="12.75" customHeight="1">
      <c r="A18" s="128" t="s">
        <v>24</v>
      </c>
      <c r="B18" s="121">
        <v>7</v>
      </c>
      <c r="C18" s="122" t="s">
        <v>56</v>
      </c>
      <c r="D18" s="123">
        <v>1992</v>
      </c>
      <c r="E18" s="123" t="s">
        <v>50</v>
      </c>
    </row>
    <row r="19" spans="1:5" ht="15" customHeight="1">
      <c r="A19" s="120"/>
      <c r="B19" s="121"/>
      <c r="C19" s="122"/>
      <c r="D19" s="123"/>
      <c r="E19" s="123"/>
    </row>
    <row r="20" spans="1:5" ht="19.5" customHeight="1">
      <c r="A20" s="90" t="s">
        <v>25</v>
      </c>
      <c r="B20" s="121">
        <v>8</v>
      </c>
      <c r="C20" s="122" t="s">
        <v>57</v>
      </c>
      <c r="D20" s="123">
        <v>1993</v>
      </c>
      <c r="E20" s="123" t="s">
        <v>50</v>
      </c>
    </row>
    <row r="21" spans="1:5" ht="16.5" customHeight="1">
      <c r="A21" s="90"/>
      <c r="B21" s="121"/>
      <c r="C21" s="122"/>
      <c r="D21" s="123"/>
      <c r="E21" s="123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E16:E17"/>
    <mergeCell ref="E20:E21"/>
    <mergeCell ref="A20:A21"/>
    <mergeCell ref="B20:B21"/>
    <mergeCell ref="C20:C21"/>
    <mergeCell ref="D20:D21"/>
    <mergeCell ref="D18:D19"/>
    <mergeCell ref="C18:C19"/>
    <mergeCell ref="C16:C17"/>
    <mergeCell ref="D16:D17"/>
    <mergeCell ref="A3:E3"/>
    <mergeCell ref="E12:E13"/>
    <mergeCell ref="E14:E15"/>
    <mergeCell ref="E18:E19"/>
    <mergeCell ref="C12:C13"/>
    <mergeCell ref="A1:E1"/>
    <mergeCell ref="A2:E2"/>
    <mergeCell ref="E10:E11"/>
    <mergeCell ref="A10:A11"/>
    <mergeCell ref="A8:A9"/>
    <mergeCell ref="A14:A15"/>
    <mergeCell ref="B14:B15"/>
    <mergeCell ref="D14:D15"/>
    <mergeCell ref="C14:C15"/>
    <mergeCell ref="A16:A17"/>
    <mergeCell ref="B16:B17"/>
    <mergeCell ref="B18:B19"/>
    <mergeCell ref="A18:A19"/>
    <mergeCell ref="E8:E9"/>
    <mergeCell ref="E4:E5"/>
    <mergeCell ref="D8:D9"/>
    <mergeCell ref="E6:E7"/>
    <mergeCell ref="A6:A7"/>
    <mergeCell ref="B6:B7"/>
    <mergeCell ref="B8:B9"/>
    <mergeCell ref="C8:C9"/>
    <mergeCell ref="C6:C7"/>
    <mergeCell ref="D6:D7"/>
    <mergeCell ref="A4:A5"/>
    <mergeCell ref="B4:B5"/>
    <mergeCell ref="C4:C5"/>
    <mergeCell ref="D4:D5"/>
    <mergeCell ref="A12:A13"/>
    <mergeCell ref="B12:B13"/>
    <mergeCell ref="B10:B11"/>
    <mergeCell ref="C10:C11"/>
    <mergeCell ref="D10:D11"/>
    <mergeCell ref="D12:D1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A32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6" t="str">
        <f>HYPERLINK('[2]реквизиты'!$A$2)</f>
        <v>of the World Cup Stage by Sambo among men and women and on combat sambo for the prize of The President of Kazakhstan N.A.Nazarbaev</v>
      </c>
      <c r="D1" s="134"/>
      <c r="E1" s="134"/>
      <c r="F1" s="134"/>
      <c r="G1" s="134"/>
      <c r="H1" s="134"/>
      <c r="I1" s="134"/>
      <c r="J1" s="135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36" t="str">
        <f>HYPERLINK('[2]реквизиты'!$A$3)</f>
        <v>January 27-30. 2012 , Uralsk, Kazakhstan</v>
      </c>
      <c r="D2" s="136"/>
      <c r="E2" s="136"/>
      <c r="F2" s="136"/>
      <c r="G2" s="136"/>
      <c r="H2" s="136"/>
      <c r="I2" s="136"/>
      <c r="J2" s="136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37" t="str">
        <f>HYPERLINK('пр.взв.'!$A$3)</f>
        <v>Weight category  56 kg  </v>
      </c>
      <c r="D3" s="137"/>
      <c r="E3" s="137"/>
      <c r="F3" s="137"/>
      <c r="G3" s="137"/>
      <c r="H3" s="137"/>
      <c r="I3" s="137"/>
      <c r="J3" s="137"/>
      <c r="K3" s="62"/>
      <c r="L3" s="62"/>
      <c r="M3" s="62"/>
      <c r="N3" s="62"/>
      <c r="O3" s="62"/>
      <c r="P3" s="62"/>
    </row>
    <row r="4" spans="1:13" ht="16.5" thickBot="1">
      <c r="A4" s="133" t="s">
        <v>0</v>
      </c>
      <c r="B4" s="133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8">
        <v>1</v>
      </c>
      <c r="B5" s="149" t="str">
        <f>VLOOKUP(A5,'пр.взв.'!B4:E21,2,FALSE)</f>
        <v>BELYKH Anastasiya</v>
      </c>
      <c r="C5" s="151" t="str">
        <f>VLOOKUP(A5,'пр.взв.'!B4:E21,3,FALSE)</f>
        <v>1992 ms</v>
      </c>
      <c r="D5" s="138" t="str">
        <f>VLOOKUP(A5,'пр.взв.'!B4:E21,4,FALSE)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1"/>
      <c r="B6" s="150"/>
      <c r="C6" s="152"/>
      <c r="D6" s="139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40">
        <v>5</v>
      </c>
      <c r="B7" s="142" t="str">
        <f>VLOOKUP(A7,'пр.взв.'!B4:E21,2,FALSE)</f>
        <v>SVTYBALDIYEVA Zhazira </v>
      </c>
      <c r="C7" s="144">
        <f>VLOOKUP(A7,'пр.взв.'!B4:E21,3,FALSE)</f>
        <v>1991</v>
      </c>
      <c r="D7" s="146" t="str">
        <f>VLOOKUP(A7,'пр.взв.'!B4:E21,4,FALSE)</f>
        <v>KAZ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1"/>
      <c r="B8" s="143"/>
      <c r="C8" s="145"/>
      <c r="D8" s="147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8">
        <v>3</v>
      </c>
      <c r="B9" s="149" t="str">
        <f>VLOOKUP(A9,'пр.взв.'!B4:E21,2,FALSE)</f>
        <v>ABILOVA NILYUFAR</v>
      </c>
      <c r="C9" s="151">
        <f>VLOOKUP(A9,'пр.взв.'!B4:E21,3,FALSE)</f>
        <v>1989</v>
      </c>
      <c r="D9" s="138" t="str">
        <f>VLOOKUP(A9,'пр.взв.'!B4:E21,4,FALSE)</f>
        <v>KAZ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1"/>
      <c r="B10" s="150"/>
      <c r="C10" s="152"/>
      <c r="D10" s="139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40">
        <v>7</v>
      </c>
      <c r="B11" s="142" t="str">
        <f>VLOOKUP(A11,'пр.взв.'!B4:E21,2,FALSE)</f>
        <v>ZHUMABAYEVA Dinara</v>
      </c>
      <c r="C11" s="144">
        <f>VLOOKUP(A11,'пр.взв.'!B4:E21,3,FALSE)</f>
        <v>1992</v>
      </c>
      <c r="D11" s="146" t="str">
        <f>VLOOKUP(A11,'пр.взв.'!B4:E21,4,FALSE)</f>
        <v>KAZ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53"/>
      <c r="B12" s="143"/>
      <c r="C12" s="145"/>
      <c r="D12" s="147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33" t="s">
        <v>10</v>
      </c>
      <c r="B15" s="133"/>
      <c r="E15" s="22"/>
      <c r="F15" s="22"/>
      <c r="G15" s="22"/>
      <c r="H15" s="22"/>
      <c r="I15" s="41"/>
      <c r="J15" s="3"/>
    </row>
    <row r="16" spans="1:10" ht="13.5" thickBot="1">
      <c r="A16" s="148">
        <v>2</v>
      </c>
      <c r="B16" s="149" t="str">
        <f>VLOOKUP(A16,'пр.взв.'!B5:E21,2,FALSE)</f>
        <v>URYNGALIEVA Almagul</v>
      </c>
      <c r="C16" s="151">
        <f>VLOOKUP(A16,'пр.взв.'!B5:E21,3,FALSE)</f>
        <v>1988</v>
      </c>
      <c r="D16" s="138" t="str">
        <f>VLOOKUP(A16,'пр.взв.'!B5:E21,4,FALSE)</f>
        <v>KAZ</v>
      </c>
      <c r="E16" s="22"/>
      <c r="F16" s="22"/>
      <c r="G16" s="22"/>
      <c r="H16" s="22"/>
      <c r="I16" s="35"/>
      <c r="J16" s="3"/>
    </row>
    <row r="17" spans="1:10" ht="12.75">
      <c r="A17" s="141"/>
      <c r="B17" s="150"/>
      <c r="C17" s="152"/>
      <c r="D17" s="139"/>
      <c r="E17" s="24"/>
      <c r="F17" s="22"/>
      <c r="G17" s="29"/>
      <c r="H17" s="26"/>
      <c r="I17" s="35"/>
      <c r="J17" s="3"/>
    </row>
    <row r="18" spans="1:10" ht="13.5" thickBot="1">
      <c r="A18" s="140">
        <v>6</v>
      </c>
      <c r="B18" s="142" t="str">
        <f>VLOOKUP(A18,'пр.взв.'!B5:E21,2,FALSE)</f>
        <v>ALIBEKOVA Madina</v>
      </c>
      <c r="C18" s="144">
        <f>VLOOKUP(A18,'пр.взв.'!B5:E21,3,FALSE)</f>
        <v>1991</v>
      </c>
      <c r="D18" s="146" t="str">
        <f>VLOOKUP(A18,'пр.взв.'!B5:E21,4,FALSE)</f>
        <v>KAZ</v>
      </c>
      <c r="E18" s="23"/>
      <c r="F18" s="25"/>
      <c r="G18" s="28"/>
      <c r="H18" s="26"/>
      <c r="I18" s="35"/>
      <c r="J18" s="3"/>
    </row>
    <row r="19" spans="1:10" ht="13.5" thickBot="1">
      <c r="A19" s="141"/>
      <c r="B19" s="143"/>
      <c r="C19" s="145"/>
      <c r="D19" s="147"/>
      <c r="E19" s="22"/>
      <c r="F19" s="26"/>
      <c r="G19" s="24"/>
      <c r="H19" s="30"/>
      <c r="I19" s="35"/>
      <c r="J19" s="3"/>
    </row>
    <row r="20" spans="1:8" ht="13.5" thickBot="1">
      <c r="A20" s="148">
        <v>4</v>
      </c>
      <c r="B20" s="149" t="str">
        <f>VLOOKUP(A20,'пр.взв.'!B5:E21,2,FALSE)</f>
        <v>HYDYROVA Maya</v>
      </c>
      <c r="C20" s="151">
        <f>VLOOKUP(A20,'пр.взв.'!B5:E21,3,FALSE)</f>
        <v>1993</v>
      </c>
      <c r="D20" s="138" t="str">
        <f>VLOOKUP(A20,'пр.взв.'!B5:E21,4,FALSE)</f>
        <v>TKM</v>
      </c>
      <c r="E20" s="22"/>
      <c r="F20" s="26"/>
      <c r="G20" s="23"/>
      <c r="H20" s="3"/>
    </row>
    <row r="21" spans="1:8" ht="12.75">
      <c r="A21" s="141"/>
      <c r="B21" s="150"/>
      <c r="C21" s="152"/>
      <c r="D21" s="139"/>
      <c r="E21" s="24"/>
      <c r="F21" s="27"/>
      <c r="G21" s="28"/>
      <c r="H21" s="26"/>
    </row>
    <row r="22" spans="1:8" ht="13.5" thickBot="1">
      <c r="A22" s="140">
        <v>8</v>
      </c>
      <c r="B22" s="142" t="str">
        <f>VLOOKUP(A22,'пр.взв.'!B5:E21,2,FALSE)</f>
        <v>YESSIRKEPOVA Gulzharkyn</v>
      </c>
      <c r="C22" s="144">
        <f>VLOOKUP(A22,'пр.взв.'!B5:E21,3,FALSE)</f>
        <v>1993</v>
      </c>
      <c r="D22" s="146" t="str">
        <f>VLOOKUP(A22,'пр.взв.'!B5:E21,4,FALSE)</f>
        <v>KAZ</v>
      </c>
      <c r="E22" s="23"/>
      <c r="F22" s="22"/>
      <c r="G22" s="29"/>
      <c r="H22" s="26"/>
    </row>
    <row r="23" spans="1:8" ht="13.5" thickBot="1">
      <c r="A23" s="153"/>
      <c r="B23" s="143"/>
      <c r="C23" s="145"/>
      <c r="D23" s="147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2"/>
      <c r="G28" s="3"/>
      <c r="H28" s="3"/>
      <c r="I28" s="3"/>
      <c r="J28" s="3"/>
      <c r="K28" s="3"/>
    </row>
    <row r="29" spans="2:11" ht="12.75">
      <c r="B29" s="33"/>
      <c r="G29" s="3"/>
      <c r="H29" s="3"/>
      <c r="I29" s="3"/>
      <c r="J29" s="3"/>
      <c r="K29" s="3"/>
    </row>
    <row r="30" spans="2:13" ht="12.75">
      <c r="B30" s="33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B5:B6"/>
    <mergeCell ref="C5:C6"/>
    <mergeCell ref="D5:D6"/>
    <mergeCell ref="A15:B15"/>
    <mergeCell ref="B16:B17"/>
    <mergeCell ref="C16:C17"/>
    <mergeCell ref="A9:A10"/>
    <mergeCell ref="B9:B10"/>
    <mergeCell ref="C9:C10"/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20" sqref="A1:H20"/>
    </sheetView>
  </sheetViews>
  <sheetFormatPr defaultColWidth="9.140625" defaultRowHeight="12.75"/>
  <sheetData>
    <row r="1" spans="1:8" ht="54" customHeight="1" thickBot="1">
      <c r="A1" s="167" t="str">
        <f>'[2]реквизиты'!$A$2</f>
        <v>of the World Cup Stage by Sambo among men and women and on combat sambo for the prize of The President of Kazakhstan N.A.Nazarbaev</v>
      </c>
      <c r="B1" s="168"/>
      <c r="C1" s="168"/>
      <c r="D1" s="168"/>
      <c r="E1" s="168"/>
      <c r="F1" s="168"/>
      <c r="G1" s="168"/>
      <c r="H1" s="169"/>
    </row>
    <row r="2" spans="1:8" ht="12.75">
      <c r="A2" s="170" t="str">
        <f>'[2]реквизиты'!$A$3</f>
        <v>January 27-30. 2012 , Uralsk, Kazakhstan</v>
      </c>
      <c r="B2" s="170"/>
      <c r="C2" s="170"/>
      <c r="D2" s="170"/>
      <c r="E2" s="170"/>
      <c r="F2" s="170"/>
      <c r="G2" s="170"/>
      <c r="H2" s="170"/>
    </row>
    <row r="3" spans="1:8" ht="18">
      <c r="A3" s="171" t="s">
        <v>43</v>
      </c>
      <c r="B3" s="171"/>
      <c r="C3" s="171"/>
      <c r="D3" s="171"/>
      <c r="E3" s="171"/>
      <c r="F3" s="171"/>
      <c r="G3" s="171"/>
      <c r="H3" s="171"/>
    </row>
    <row r="4" spans="2:8" ht="18">
      <c r="B4" s="76"/>
      <c r="C4" s="172" t="str">
        <f>'[3]пр.взв.'!A4</f>
        <v>Weight category кg.</v>
      </c>
      <c r="D4" s="172"/>
      <c r="E4" s="172"/>
      <c r="F4" s="172"/>
      <c r="G4" s="172"/>
      <c r="H4" s="77">
        <v>56</v>
      </c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73" t="s">
        <v>37</v>
      </c>
      <c r="B6" s="159" t="str">
        <f>'пр.взв.'!C8</f>
        <v>URYNGALIEVA Almagul</v>
      </c>
      <c r="C6" s="159"/>
      <c r="D6" s="159"/>
      <c r="E6" s="159"/>
      <c r="F6" s="159"/>
      <c r="G6" s="159"/>
      <c r="H6" s="158"/>
      <c r="I6" s="77"/>
      <c r="J6" s="78">
        <v>2</v>
      </c>
    </row>
    <row r="7" spans="1:10" ht="18">
      <c r="A7" s="174"/>
      <c r="B7" s="160"/>
      <c r="C7" s="160"/>
      <c r="D7" s="160"/>
      <c r="E7" s="160"/>
      <c r="F7" s="160"/>
      <c r="G7" s="160"/>
      <c r="H7" s="155"/>
      <c r="I7" s="77"/>
      <c r="J7" s="78"/>
    </row>
    <row r="8" spans="1:10" ht="18">
      <c r="A8" s="174"/>
      <c r="B8" s="154" t="str">
        <f>'пр.взв.'!E8</f>
        <v>KAZ</v>
      </c>
      <c r="C8" s="154"/>
      <c r="D8" s="154"/>
      <c r="E8" s="154"/>
      <c r="F8" s="154"/>
      <c r="G8" s="154"/>
      <c r="H8" s="155"/>
      <c r="I8" s="77"/>
      <c r="J8" s="78"/>
    </row>
    <row r="9" spans="1:10" ht="18.75" thickBot="1">
      <c r="A9" s="175"/>
      <c r="B9" s="156"/>
      <c r="C9" s="156"/>
      <c r="D9" s="156"/>
      <c r="E9" s="156"/>
      <c r="F9" s="156"/>
      <c r="G9" s="156"/>
      <c r="H9" s="157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61" t="s">
        <v>38</v>
      </c>
      <c r="B11" s="159" t="str">
        <f>'пр.взв.'!C6</f>
        <v>BELYKH Anastasiya</v>
      </c>
      <c r="C11" s="159"/>
      <c r="D11" s="159"/>
      <c r="E11" s="159"/>
      <c r="F11" s="159"/>
      <c r="G11" s="159"/>
      <c r="H11" s="158"/>
      <c r="I11" s="77"/>
      <c r="J11" s="78">
        <v>1</v>
      </c>
    </row>
    <row r="12" spans="1:10" ht="18">
      <c r="A12" s="162"/>
      <c r="B12" s="160"/>
      <c r="C12" s="160"/>
      <c r="D12" s="160"/>
      <c r="E12" s="160"/>
      <c r="F12" s="160"/>
      <c r="G12" s="160"/>
      <c r="H12" s="155"/>
      <c r="I12" s="77"/>
      <c r="J12" s="78"/>
    </row>
    <row r="13" spans="1:10" ht="18">
      <c r="A13" s="162"/>
      <c r="B13" s="154" t="str">
        <f>'пр.взв.'!E6</f>
        <v>RUS</v>
      </c>
      <c r="C13" s="154"/>
      <c r="D13" s="154"/>
      <c r="E13" s="154"/>
      <c r="F13" s="154"/>
      <c r="G13" s="154"/>
      <c r="H13" s="155"/>
      <c r="I13" s="77"/>
      <c r="J13" s="78"/>
    </row>
    <row r="14" spans="1:10" ht="18.75" thickBot="1">
      <c r="A14" s="163"/>
      <c r="B14" s="156"/>
      <c r="C14" s="156"/>
      <c r="D14" s="156"/>
      <c r="E14" s="156"/>
      <c r="F14" s="156"/>
      <c r="G14" s="156"/>
      <c r="H14" s="157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64" t="s">
        <v>39</v>
      </c>
      <c r="B16" s="159" t="str">
        <f>'пр.взв.'!C12</f>
        <v>HYDYROVA Maya</v>
      </c>
      <c r="C16" s="159"/>
      <c r="D16" s="159"/>
      <c r="E16" s="159"/>
      <c r="F16" s="159"/>
      <c r="G16" s="159"/>
      <c r="H16" s="158">
        <f>'пр.взв.'!D12</f>
        <v>1993</v>
      </c>
      <c r="I16" s="77"/>
      <c r="J16" s="78">
        <f>'пр.хода'!A32</f>
        <v>4</v>
      </c>
    </row>
    <row r="17" spans="1:10" ht="18">
      <c r="A17" s="165"/>
      <c r="B17" s="160"/>
      <c r="C17" s="160"/>
      <c r="D17" s="160"/>
      <c r="E17" s="160"/>
      <c r="F17" s="160"/>
      <c r="G17" s="160"/>
      <c r="H17" s="155"/>
      <c r="I17" s="77"/>
      <c r="J17" s="78"/>
    </row>
    <row r="18" spans="1:10" ht="18">
      <c r="A18" s="165"/>
      <c r="B18" s="154" t="str">
        <f>'пр.взв.'!E12</f>
        <v>TKM</v>
      </c>
      <c r="C18" s="154"/>
      <c r="D18" s="154"/>
      <c r="E18" s="154"/>
      <c r="F18" s="154"/>
      <c r="G18" s="154"/>
      <c r="H18" s="155"/>
      <c r="I18" s="77"/>
      <c r="J18" s="78"/>
    </row>
    <row r="19" spans="1:10" ht="18.75" thickBot="1">
      <c r="A19" s="166"/>
      <c r="B19" s="156"/>
      <c r="C19" s="156"/>
      <c r="D19" s="156"/>
      <c r="E19" s="156"/>
      <c r="F19" s="156"/>
      <c r="G19" s="156"/>
      <c r="H19" s="157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79"/>
      <c r="B21" s="182" t="e">
        <f>VLOOKUP(J21,'[3]пр.взв.'!B6:F85,2,FALSE)</f>
        <v>#N/A</v>
      </c>
      <c r="C21" s="182"/>
      <c r="D21" s="182"/>
      <c r="E21" s="182"/>
      <c r="F21" s="182"/>
      <c r="G21" s="182"/>
      <c r="H21" s="184" t="e">
        <f>VLOOKUP(J21,'[3]пр.взв.'!B6:F85,3,FALSE)</f>
        <v>#N/A</v>
      </c>
    </row>
    <row r="22" spans="1:8" ht="18" customHeight="1">
      <c r="A22" s="180"/>
      <c r="B22" s="183"/>
      <c r="C22" s="183"/>
      <c r="D22" s="183"/>
      <c r="E22" s="183"/>
      <c r="F22" s="183"/>
      <c r="G22" s="183"/>
      <c r="H22" s="185"/>
    </row>
    <row r="23" spans="1:8" ht="18" customHeight="1">
      <c r="A23" s="180"/>
      <c r="B23" s="186" t="e">
        <f>VLOOKUP(J21,'[3]пр.взв.'!B6:F85,4,FALSE)</f>
        <v>#N/A</v>
      </c>
      <c r="C23" s="186"/>
      <c r="D23" s="186"/>
      <c r="E23" s="186"/>
      <c r="F23" s="186"/>
      <c r="G23" s="186"/>
      <c r="H23" s="185"/>
    </row>
    <row r="24" spans="1:8" ht="18" customHeight="1" thickBot="1">
      <c r="A24" s="181"/>
      <c r="B24" s="187"/>
      <c r="C24" s="187"/>
      <c r="D24" s="187"/>
      <c r="E24" s="187"/>
      <c r="F24" s="187"/>
      <c r="G24" s="187"/>
      <c r="H24" s="188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41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76"/>
      <c r="B28" s="177"/>
      <c r="C28" s="177"/>
      <c r="D28" s="177"/>
      <c r="E28" s="177"/>
      <c r="F28" s="177"/>
      <c r="G28" s="177"/>
      <c r="H28" s="158"/>
    </row>
    <row r="29" spans="1:8" ht="13.5" thickBot="1">
      <c r="A29" s="178"/>
      <c r="B29" s="156"/>
      <c r="C29" s="156"/>
      <c r="D29" s="156"/>
      <c r="E29" s="156"/>
      <c r="F29" s="156"/>
      <c r="G29" s="156"/>
      <c r="H29" s="157"/>
    </row>
    <row r="32" spans="1:8" ht="18">
      <c r="A32" s="77" t="s">
        <v>42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A16:A19"/>
    <mergeCell ref="H11:H12"/>
    <mergeCell ref="B6:G7"/>
    <mergeCell ref="H16:H17"/>
    <mergeCell ref="A1:H1"/>
    <mergeCell ref="A2:H2"/>
    <mergeCell ref="A3:H3"/>
    <mergeCell ref="C4:G4"/>
    <mergeCell ref="A6:A9"/>
    <mergeCell ref="B8:H9"/>
    <mergeCell ref="H6:H7"/>
    <mergeCell ref="B11:G12"/>
    <mergeCell ref="B13:H14"/>
    <mergeCell ref="B16:G17"/>
    <mergeCell ref="B18:H19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zoomScalePageLayoutView="0" workbookViewId="0" topLeftCell="A1">
      <selection activeCell="K13" sqref="K13:K14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 thickBot="1">
      <c r="C1" s="214" t="s">
        <v>16</v>
      </c>
      <c r="D1" s="214"/>
      <c r="E1" s="214"/>
      <c r="F1" s="214"/>
      <c r="G1" s="214"/>
      <c r="H1" s="214"/>
      <c r="I1" s="214"/>
      <c r="J1" s="214"/>
      <c r="K1" s="214"/>
      <c r="L1" s="214"/>
    </row>
    <row r="2" spans="2:12" ht="62.25" customHeight="1" thickBot="1">
      <c r="B2" s="49"/>
      <c r="C2" s="227" t="str">
        <f>HYPERLINK('[2]реквизиты'!$A$2)</f>
        <v>of the World Cup Stage by Sambo among men and women and on combat sambo for the prize of The President of Kazakhstan N.A.Nazarbaev</v>
      </c>
      <c r="D2" s="228"/>
      <c r="E2" s="228"/>
      <c r="F2" s="228"/>
      <c r="G2" s="228"/>
      <c r="H2" s="228"/>
      <c r="I2" s="228"/>
      <c r="J2" s="228"/>
      <c r="K2" s="228"/>
      <c r="L2" s="229"/>
    </row>
    <row r="3" spans="2:13" ht="26.25" customHeight="1" thickBot="1">
      <c r="B3" s="136" t="str">
        <f>HYPERLINK('[2]реквизиты'!$A$3)</f>
        <v>January 27-30. 2012 , Uralsk, Kazakhstan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2:14" ht="27.75" customHeight="1" thickBot="1">
      <c r="B4" s="65"/>
      <c r="C4" s="224" t="str">
        <f>HYPERLINK('пр.взв.'!$A$3)</f>
        <v>Weight category  56 kg  </v>
      </c>
      <c r="D4" s="225"/>
      <c r="E4" s="225"/>
      <c r="F4" s="225"/>
      <c r="G4" s="225"/>
      <c r="H4" s="225"/>
      <c r="I4" s="225"/>
      <c r="J4" s="225"/>
      <c r="K4" s="225"/>
      <c r="L4" s="226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197">
        <v>1</v>
      </c>
      <c r="B7" s="189" t="str">
        <f>VLOOKUP(A7,'пр.взв.'!B6:E21,2,FALSE)</f>
        <v>BELYKH Anastasiya</v>
      </c>
      <c r="C7" s="151" t="str">
        <f>VLOOKUP(A7,'пр.взв.'!B6:E21,3,FALSE)</f>
        <v>1992 ms</v>
      </c>
      <c r="D7" s="138" t="str">
        <f>VLOOKUP(A7,'пр.взв.'!B6:E21,4,FALSE)</f>
        <v>RUS</v>
      </c>
      <c r="K7" s="221">
        <v>1</v>
      </c>
      <c r="L7" s="222">
        <f>I15</f>
        <v>2</v>
      </c>
      <c r="M7" s="230" t="str">
        <f>VLOOKUP(L7,'пр.взв.'!B6:E21,2,FALSE)</f>
        <v>URYNGALIEVA Almagul</v>
      </c>
      <c r="N7" s="219" t="str">
        <f>VLOOKUP(L7,'пр.взв.'!B6:E21,4,FALSE)</f>
        <v>KAZ</v>
      </c>
      <c r="O7" s="53"/>
    </row>
    <row r="8" spans="1:15" ht="12.75" customHeight="1">
      <c r="A8" s="198"/>
      <c r="B8" s="190"/>
      <c r="C8" s="152"/>
      <c r="D8" s="139"/>
      <c r="E8" s="83">
        <v>1</v>
      </c>
      <c r="K8" s="212"/>
      <c r="L8" s="210"/>
      <c r="M8" s="208"/>
      <c r="N8" s="204"/>
      <c r="O8" s="53"/>
    </row>
    <row r="9" spans="1:15" ht="12.75" customHeight="1" thickBot="1">
      <c r="A9" s="199">
        <v>5</v>
      </c>
      <c r="B9" s="201" t="str">
        <f>VLOOKUP(A9,'пр.взв.'!B6:E21,2,FALSE)</f>
        <v>SVTYBALDIYEVA Zhazira </v>
      </c>
      <c r="C9" s="144">
        <f>VLOOKUP(A9,'пр.взв.'!B6:E21,3,FALSE)</f>
        <v>1991</v>
      </c>
      <c r="D9" s="146" t="str">
        <f>VLOOKUP(A9,'пр.взв.'!B6:E21,4,FALSE)</f>
        <v>KAZ</v>
      </c>
      <c r="E9" s="84"/>
      <c r="F9" s="7"/>
      <c r="G9" s="35"/>
      <c r="K9" s="211">
        <v>2</v>
      </c>
      <c r="L9" s="213">
        <v>1</v>
      </c>
      <c r="M9" s="207" t="str">
        <f>VLOOKUP(L9,'пр.взв.'!B6:E21,2,FALSE)</f>
        <v>BELYKH Anastasiya</v>
      </c>
      <c r="N9" s="203" t="str">
        <f>VLOOKUP(L9,'пр.взв.'!B6:E21,4,FALSE)</f>
        <v>RUS</v>
      </c>
      <c r="O9" s="53"/>
    </row>
    <row r="10" spans="1:15" ht="12.75" customHeight="1" thickBot="1">
      <c r="A10" s="200"/>
      <c r="B10" s="202"/>
      <c r="C10" s="145"/>
      <c r="D10" s="147"/>
      <c r="F10" s="3"/>
      <c r="G10" s="83">
        <v>1</v>
      </c>
      <c r="K10" s="212"/>
      <c r="L10" s="220"/>
      <c r="M10" s="208"/>
      <c r="N10" s="204"/>
      <c r="O10" s="53"/>
    </row>
    <row r="11" spans="1:15" ht="12.75" customHeight="1" thickBot="1">
      <c r="A11" s="197">
        <v>3</v>
      </c>
      <c r="B11" s="189" t="str">
        <f>VLOOKUP(A11,'пр.взв.'!B6:E21,2,FALSE)</f>
        <v>ABILOVA NILYUFAR</v>
      </c>
      <c r="C11" s="151">
        <f>VLOOKUP(A11,'пр.взв.'!B6:E21,3,FALSE)</f>
        <v>1989</v>
      </c>
      <c r="D11" s="138" t="str">
        <f>VLOOKUP(A11,'пр.взв.'!B6:E21,4,FALSE)</f>
        <v>KAZ</v>
      </c>
      <c r="F11" s="3"/>
      <c r="G11" s="84"/>
      <c r="H11" s="32"/>
      <c r="K11" s="211">
        <v>3</v>
      </c>
      <c r="L11" s="213">
        <f>C30</f>
        <v>4</v>
      </c>
      <c r="M11" s="207" t="str">
        <f>VLOOKUP(L11,'пр.взв.'!B6:E21,2,FALSE)</f>
        <v>HYDYROVA Maya</v>
      </c>
      <c r="N11" s="203" t="str">
        <f>VLOOKUP(L11,'пр.взв.'!B6:E21,4,FALSE)</f>
        <v>TKM</v>
      </c>
      <c r="O11" s="53"/>
    </row>
    <row r="12" spans="1:15" ht="12.75" customHeight="1">
      <c r="A12" s="198"/>
      <c r="B12" s="190"/>
      <c r="C12" s="152"/>
      <c r="D12" s="139"/>
      <c r="E12" s="83">
        <v>3</v>
      </c>
      <c r="F12" s="2"/>
      <c r="G12" s="35"/>
      <c r="H12" s="33"/>
      <c r="K12" s="212"/>
      <c r="L12" s="210"/>
      <c r="M12" s="208"/>
      <c r="N12" s="204"/>
      <c r="O12" s="53"/>
    </row>
    <row r="13" spans="1:15" ht="12.75" customHeight="1" thickBot="1">
      <c r="A13" s="199">
        <v>7</v>
      </c>
      <c r="B13" s="201" t="str">
        <f>VLOOKUP(A13,'пр.взв.'!B6:E21,2,FALSE)</f>
        <v>ZHUMABAYEVA Dinara</v>
      </c>
      <c r="C13" s="144">
        <f>VLOOKUP(A13,'пр.взв.'!B6:E21,3,FALSE)</f>
        <v>1992</v>
      </c>
      <c r="D13" s="146" t="str">
        <f>VLOOKUP(A13,'пр.взв.'!B6:E21,4,FALSE)</f>
        <v>KAZ</v>
      </c>
      <c r="E13" s="84"/>
      <c r="G13" s="3"/>
      <c r="H13" s="33"/>
      <c r="K13" s="211">
        <v>4</v>
      </c>
      <c r="L13" s="213">
        <v>3</v>
      </c>
      <c r="M13" s="207" t="str">
        <f>VLOOKUP(L13,'пр.взв.'!B6:E21,2,FALSE)</f>
        <v>ABILOVA NILYUFAR</v>
      </c>
      <c r="N13" s="203" t="str">
        <f>VLOOKUP(L13,'пр.взв.'!B6:E21,4,FALSE)</f>
        <v>KAZ</v>
      </c>
      <c r="O13" s="53"/>
    </row>
    <row r="14" spans="1:15" ht="12.75" customHeight="1" thickBot="1">
      <c r="A14" s="200"/>
      <c r="B14" s="202"/>
      <c r="C14" s="145"/>
      <c r="D14" s="147"/>
      <c r="G14" s="3"/>
      <c r="H14" s="33"/>
      <c r="K14" s="212"/>
      <c r="L14" s="210"/>
      <c r="M14" s="208"/>
      <c r="N14" s="204"/>
      <c r="O14" s="53"/>
    </row>
    <row r="15" spans="1:15" ht="12" customHeight="1">
      <c r="A15" s="205" t="s">
        <v>10</v>
      </c>
      <c r="B15" s="61"/>
      <c r="C15" s="64"/>
      <c r="D15" s="64"/>
      <c r="G15" s="3"/>
      <c r="H15" s="33"/>
      <c r="I15" s="83">
        <v>2</v>
      </c>
      <c r="K15" s="194" t="s">
        <v>45</v>
      </c>
      <c r="L15" s="209">
        <v>5</v>
      </c>
      <c r="M15" s="207" t="str">
        <f>VLOOKUP(L15,'пр.взв.'!B6:E21,2,FALSE)</f>
        <v>SVTYBALDIYEVA Zhazira </v>
      </c>
      <c r="N15" s="203" t="str">
        <f>VLOOKUP(L15,'пр.взв.'!B6:E21,4,FALSE)</f>
        <v>KAZ</v>
      </c>
      <c r="O15" s="53"/>
    </row>
    <row r="16" spans="1:15" ht="12" customHeight="1" thickBot="1">
      <c r="A16" s="206"/>
      <c r="B16" s="61"/>
      <c r="C16" s="64"/>
      <c r="D16" s="64"/>
      <c r="G16" s="3"/>
      <c r="H16" s="33"/>
      <c r="I16" s="84" t="s">
        <v>59</v>
      </c>
      <c r="K16" s="195"/>
      <c r="L16" s="210"/>
      <c r="M16" s="208"/>
      <c r="N16" s="204"/>
      <c r="O16" s="53"/>
    </row>
    <row r="17" spans="1:15" ht="12.75" customHeight="1" thickBot="1">
      <c r="A17" s="197">
        <v>2</v>
      </c>
      <c r="B17" s="189" t="str">
        <f>VLOOKUP(A17,'пр.взв.'!B6:E21,2,FALSE)</f>
        <v>URYNGALIEVA Almagul</v>
      </c>
      <c r="C17" s="151">
        <f>VLOOKUP(A17,'пр.взв.'!B6:E21,3,FALSE)</f>
        <v>1988</v>
      </c>
      <c r="D17" s="138" t="str">
        <f>VLOOKUP(A17,'пр.взв.'!B6:E21,4,FALSE)</f>
        <v>KAZ</v>
      </c>
      <c r="G17" s="3"/>
      <c r="H17" s="33"/>
      <c r="K17" s="194" t="s">
        <v>45</v>
      </c>
      <c r="L17" s="213">
        <v>7</v>
      </c>
      <c r="M17" s="207" t="str">
        <f>VLOOKUP(L17,'пр.взв.'!B6:E21,2,FALSE)</f>
        <v>ZHUMABAYEVA Dinara</v>
      </c>
      <c r="N17" s="203" t="str">
        <f>VLOOKUP(L17,'пр.взв.'!B6:E21,4,FALSE)</f>
        <v>KAZ</v>
      </c>
      <c r="O17" s="53"/>
    </row>
    <row r="18" spans="1:15" ht="12.75" customHeight="1">
      <c r="A18" s="198"/>
      <c r="B18" s="190"/>
      <c r="C18" s="152"/>
      <c r="D18" s="139"/>
      <c r="E18" s="83">
        <v>2</v>
      </c>
      <c r="G18" s="3"/>
      <c r="H18" s="33"/>
      <c r="K18" s="195"/>
      <c r="L18" s="210"/>
      <c r="M18" s="208"/>
      <c r="N18" s="204"/>
      <c r="O18" s="53"/>
    </row>
    <row r="19" spans="1:15" ht="12.75" customHeight="1" thickBot="1">
      <c r="A19" s="199">
        <v>6</v>
      </c>
      <c r="B19" s="201" t="str">
        <f>VLOOKUP(A19,'пр.взв.'!B6:E21,2,FALSE)</f>
        <v>ALIBEKOVA Madina</v>
      </c>
      <c r="C19" s="144">
        <f>VLOOKUP(A19,'пр.взв.'!B6:E21,3,FALSE)</f>
        <v>1991</v>
      </c>
      <c r="D19" s="146" t="str">
        <f>VLOOKUP(A19,'пр.взв.'!B6:E21,4,FALSE)</f>
        <v>KAZ</v>
      </c>
      <c r="E19" s="84"/>
      <c r="F19" s="7"/>
      <c r="G19" s="35"/>
      <c r="H19" s="33"/>
      <c r="K19" s="194" t="s">
        <v>45</v>
      </c>
      <c r="L19" s="209">
        <v>6</v>
      </c>
      <c r="M19" s="207" t="str">
        <f>VLOOKUP(L19,'пр.взв.'!B6:E21,2,FALSE)</f>
        <v>ALIBEKOVA Madina</v>
      </c>
      <c r="N19" s="203" t="str">
        <f>VLOOKUP(L19,'пр.взв.'!B6:E21,4,FALSE)</f>
        <v>KAZ</v>
      </c>
      <c r="O19" s="53"/>
    </row>
    <row r="20" spans="1:15" ht="12.75" customHeight="1" thickBot="1">
      <c r="A20" s="200"/>
      <c r="B20" s="202"/>
      <c r="C20" s="145"/>
      <c r="D20" s="147"/>
      <c r="F20" s="3"/>
      <c r="G20" s="83">
        <v>2</v>
      </c>
      <c r="H20" s="34"/>
      <c r="K20" s="195"/>
      <c r="L20" s="210"/>
      <c r="M20" s="208"/>
      <c r="N20" s="204"/>
      <c r="O20" s="53"/>
    </row>
    <row r="21" spans="1:15" ht="12.75" customHeight="1" thickBot="1">
      <c r="A21" s="197">
        <v>4</v>
      </c>
      <c r="B21" s="189" t="str">
        <f>VLOOKUP(A21,'пр.взв.'!B6:E21,2,FALSE)</f>
        <v>HYDYROVA Maya</v>
      </c>
      <c r="C21" s="151">
        <f>VLOOKUP(A21,'пр.взв.'!B6:E21,3,FALSE)</f>
        <v>1993</v>
      </c>
      <c r="D21" s="138" t="str">
        <f>VLOOKUP(A21,'пр.взв.'!B6:E21,4,FALSE)</f>
        <v>TKM</v>
      </c>
      <c r="F21" s="3"/>
      <c r="G21" s="84"/>
      <c r="H21" s="3"/>
      <c r="K21" s="194" t="s">
        <v>45</v>
      </c>
      <c r="L21" s="213">
        <v>8</v>
      </c>
      <c r="M21" s="207" t="str">
        <f>VLOOKUP(L21,'пр.взв.'!B6:E21,2,FALSE)</f>
        <v>YESSIRKEPOVA Gulzharkyn</v>
      </c>
      <c r="N21" s="203" t="str">
        <f>VLOOKUP(L21,'пр.взв.'!B6:E21,4,FALSE)</f>
        <v>KAZ</v>
      </c>
      <c r="O21" s="53"/>
    </row>
    <row r="22" spans="1:15" ht="13.5" customHeight="1" thickBot="1">
      <c r="A22" s="198"/>
      <c r="B22" s="190"/>
      <c r="C22" s="152"/>
      <c r="D22" s="139"/>
      <c r="E22" s="83">
        <v>4</v>
      </c>
      <c r="F22" s="2"/>
      <c r="G22" s="35"/>
      <c r="H22" s="3"/>
      <c r="K22" s="215"/>
      <c r="L22" s="216"/>
      <c r="M22" s="217"/>
      <c r="N22" s="218"/>
      <c r="O22" s="53"/>
    </row>
    <row r="23" spans="1:15" ht="12.75" customHeight="1" thickBot="1">
      <c r="A23" s="199">
        <v>8</v>
      </c>
      <c r="B23" s="201" t="str">
        <f>VLOOKUP(A23,'пр.взв.'!B6:E21,2,FALSE)</f>
        <v>YESSIRKEPOVA Gulzharkyn</v>
      </c>
      <c r="C23" s="144">
        <f>VLOOKUP(A23,'пр.взв.'!B6:E21,3,FALSE)</f>
        <v>1993</v>
      </c>
      <c r="D23" s="146" t="str">
        <f>VLOOKUP(A23,'пр.взв.'!B6:E21,4,FALSE)</f>
        <v>KAZ</v>
      </c>
      <c r="E23" s="84"/>
      <c r="G23" s="3"/>
      <c r="H23" s="3"/>
      <c r="N23" s="53"/>
      <c r="O23" s="53"/>
    </row>
    <row r="24" spans="1:15" ht="13.5" customHeight="1" thickBot="1">
      <c r="A24" s="200"/>
      <c r="B24" s="202"/>
      <c r="C24" s="145"/>
      <c r="D24" s="147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26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192">
        <v>3</v>
      </c>
      <c r="F28" s="85"/>
      <c r="G28" s="3"/>
      <c r="H28" s="3"/>
      <c r="I28" s="3"/>
      <c r="J28" s="3"/>
      <c r="K28" s="3"/>
    </row>
    <row r="29" spans="1:11" ht="12.75" customHeight="1" thickBot="1">
      <c r="A29" s="193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4</v>
      </c>
      <c r="F30" s="3"/>
      <c r="G30" s="3"/>
      <c r="H30" s="3"/>
      <c r="I30" s="3"/>
      <c r="J30" s="191"/>
      <c r="K30" s="191"/>
    </row>
    <row r="31" spans="2:11" ht="12.75" customHeight="1" thickBot="1">
      <c r="B31" s="33"/>
      <c r="C31" s="51"/>
      <c r="F31" s="3"/>
      <c r="G31" s="3"/>
      <c r="H31" s="3"/>
      <c r="I31" s="3"/>
      <c r="J31" s="196"/>
      <c r="K31" s="196"/>
    </row>
    <row r="32" spans="1:11" ht="13.5" customHeight="1">
      <c r="A32" s="192">
        <v>4</v>
      </c>
      <c r="B32" s="34"/>
      <c r="F32" s="85"/>
      <c r="G32" s="3"/>
      <c r="H32" s="3"/>
      <c r="I32" s="3"/>
      <c r="J32" s="3"/>
      <c r="K32" s="3"/>
    </row>
    <row r="33" spans="1:11" ht="13.5" thickBot="1">
      <c r="A33" s="193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223" t="str">
        <f>'[4]реквизиты'!$G$8</f>
        <v>I.Netov</v>
      </c>
      <c r="G37" s="223"/>
      <c r="I37" s="19" t="str">
        <f>'[4]реквизиты'!$G$9</f>
        <v>/ BUL /</v>
      </c>
    </row>
    <row r="38" spans="1:7" ht="12.75">
      <c r="A38" s="11"/>
      <c r="B38" s="11"/>
      <c r="C38" s="11"/>
      <c r="D38" s="11"/>
      <c r="E38" s="3"/>
      <c r="F38" s="82"/>
      <c r="G38" s="57" t="s">
        <v>60</v>
      </c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4">
    <mergeCell ref="F37:G37"/>
    <mergeCell ref="C4:L4"/>
    <mergeCell ref="D11:D12"/>
    <mergeCell ref="D9:D10"/>
    <mergeCell ref="B3:M3"/>
    <mergeCell ref="C2:L2"/>
    <mergeCell ref="D7:D8"/>
    <mergeCell ref="L17:L18"/>
    <mergeCell ref="M17:M18"/>
    <mergeCell ref="M7:M8"/>
    <mergeCell ref="N11:N12"/>
    <mergeCell ref="K11:K12"/>
    <mergeCell ref="L11:L12"/>
    <mergeCell ref="M11:M12"/>
    <mergeCell ref="N7:N8"/>
    <mergeCell ref="K9:K10"/>
    <mergeCell ref="L9:L10"/>
    <mergeCell ref="M9:M10"/>
    <mergeCell ref="K7:K8"/>
    <mergeCell ref="L7:L8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17:N18"/>
    <mergeCell ref="K15:K16"/>
    <mergeCell ref="M15:M16"/>
    <mergeCell ref="L15:L16"/>
    <mergeCell ref="A32:A33"/>
    <mergeCell ref="N9:N10"/>
    <mergeCell ref="K13:K14"/>
    <mergeCell ref="L13:L14"/>
    <mergeCell ref="M13:M14"/>
    <mergeCell ref="N13:N14"/>
    <mergeCell ref="N15:N16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B23:B24"/>
    <mergeCell ref="C23:C24"/>
    <mergeCell ref="D17:D18"/>
    <mergeCell ref="A19:A20"/>
    <mergeCell ref="B19:B20"/>
    <mergeCell ref="C19:C20"/>
    <mergeCell ref="D19:D20"/>
    <mergeCell ref="B17:B18"/>
    <mergeCell ref="D23:D24"/>
    <mergeCell ref="B21:B22"/>
    <mergeCell ref="J30:K30"/>
    <mergeCell ref="A28:A29"/>
    <mergeCell ref="K17:K18"/>
    <mergeCell ref="J31:K31"/>
    <mergeCell ref="A21:A22"/>
    <mergeCell ref="C21:C22"/>
    <mergeCell ref="D21:D22"/>
    <mergeCell ref="A23:A24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2013-01-28T10:34:01Z</cp:lastPrinted>
  <dcterms:created xsi:type="dcterms:W3CDTF">1996-10-08T23:32:33Z</dcterms:created>
  <dcterms:modified xsi:type="dcterms:W3CDTF">2013-01-28T15:29:02Z</dcterms:modified>
  <cp:category/>
  <cp:version/>
  <cp:contentType/>
  <cp:contentStatus/>
</cp:coreProperties>
</file>